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KatieLynneMorton/Desktop/Materials sent to WG  Members/"/>
    </mc:Choice>
  </mc:AlternateContent>
  <xr:revisionPtr revIDLastSave="0" documentId="8_{B9065ACE-CB40-D342-B967-593298F66FFC}" xr6:coauthVersionLast="36" xr6:coauthVersionMax="36" xr10:uidLastSave="{00000000-0000-0000-0000-000000000000}"/>
  <bookViews>
    <workbookView xWindow="0" yWindow="960" windowWidth="28800" windowHeight="15840" firstSheet="4" activeTab="15" xr2:uid="{B07C6364-09A2-4951-9C2A-B0CFAEA447BF}"/>
  </bookViews>
  <sheets>
    <sheet name="Appendix C" sheetId="1" r:id="rId1"/>
    <sheet name="CSU" sheetId="2" r:id="rId2"/>
    <sheet name="EIU" sheetId="3" r:id="rId3"/>
    <sheet name="GSU" sheetId="4" r:id="rId4"/>
    <sheet name="ISU" sheetId="5" r:id="rId5"/>
    <sheet name="NEIU" sheetId="6" r:id="rId6"/>
    <sheet name="NIU" sheetId="7" r:id="rId7"/>
    <sheet name="SIUC" sheetId="8" r:id="rId8"/>
    <sheet name="SIUE" sheetId="9" r:id="rId9"/>
    <sheet name="SOM" sheetId="10" r:id="rId10"/>
    <sheet name="SIU System Office" sheetId="11" r:id="rId11"/>
    <sheet name="UIC" sheetId="12" r:id="rId12"/>
    <sheet name="UIS" sheetId="13" r:id="rId13"/>
    <sheet name="UIUC" sheetId="14" r:id="rId14"/>
    <sheet name="UI System Office" sheetId="15" r:id="rId15"/>
    <sheet name="WIU" sheetId="16"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_099">'[1]Table 11 Summary Obj'!#REF!</definedName>
    <definedName name="CSUF">'[2]Table 10 Gen Equity'!#REF!</definedName>
    <definedName name="CSUF_" localSheetId="2">'[3]E5-Athletics Expenditures'!#REF!</definedName>
    <definedName name="CSUF_" localSheetId="3">'[4]E5-Athletics Expenditures'!#REF!</definedName>
    <definedName name="CSUF_" localSheetId="4">'[5]E5-Athletics Expenditures'!#REF!</definedName>
    <definedName name="CSUF_" localSheetId="5">'[6]E5-Athletics Expenditures'!#REF!</definedName>
    <definedName name="CSUF_" localSheetId="6">#REF!</definedName>
    <definedName name="CSUF_" localSheetId="10">'[7]E5-Athletics Expenditures'!#REF!</definedName>
    <definedName name="CSUF_" localSheetId="7">'[8]E5-Athletics Expenditures'!#REF!</definedName>
    <definedName name="CSUF_" localSheetId="8">'[9]E5-Athletics Expenditures'!#REF!</definedName>
    <definedName name="CSUF_" localSheetId="9">'[10]E5-Athletics Expenditures'!#REF!</definedName>
    <definedName name="CSUF_" localSheetId="14">'[11]E5-Athletics Expenditures'!#REF!</definedName>
    <definedName name="CSUF_" localSheetId="11">'[12]E5-Athletics Expenditures'!#REF!</definedName>
    <definedName name="CSUF_" localSheetId="12">'[13]E5-Athletics Expenditures'!#REF!</definedName>
    <definedName name="CSUF_" localSheetId="13">'[14]E5-Athletics Expenditures'!#REF!</definedName>
    <definedName name="CSUF_" localSheetId="15">'[15]E5-Athletics Expenditures'!#REF!</definedName>
    <definedName name="CSUF_">'[16]E5-Athletics Expenditures'!#REF!</definedName>
    <definedName name="CSUM_" localSheetId="2">'[3]E5-Athletics Expenditures'!#REF!</definedName>
    <definedName name="CSUM_" localSheetId="3">'[4]E5-Athletics Expenditures'!#REF!</definedName>
    <definedName name="CSUM_" localSheetId="4">'[5]E5-Athletics Expenditures'!#REF!</definedName>
    <definedName name="CSUM_" localSheetId="5">'[6]E5-Athletics Expenditures'!#REF!</definedName>
    <definedName name="CSUM_" localSheetId="6">#REF!</definedName>
    <definedName name="CSUM_" localSheetId="10">'[7]E5-Athletics Expenditures'!#REF!</definedName>
    <definedName name="CSUM_" localSheetId="7">'[8]E5-Athletics Expenditures'!#REF!</definedName>
    <definedName name="CSUM_" localSheetId="8">'[9]E5-Athletics Expenditures'!#REF!</definedName>
    <definedName name="CSUM_" localSheetId="9">'[10]E5-Athletics Expenditures'!#REF!</definedName>
    <definedName name="CSUM_" localSheetId="14">'[11]E5-Athletics Expenditures'!#REF!</definedName>
    <definedName name="CSUM_" localSheetId="11">'[12]E5-Athletics Expenditures'!#REF!</definedName>
    <definedName name="CSUM_" localSheetId="12">'[13]E5-Athletics Expenditures'!#REF!</definedName>
    <definedName name="CSUM_" localSheetId="13">'[14]E5-Athletics Expenditures'!#REF!</definedName>
    <definedName name="CSUM_" localSheetId="15">'[15]E5-Athletics Expenditures'!#REF!</definedName>
    <definedName name="CSUM_">'[16]E5-Athletics Expenditures'!#REF!</definedName>
    <definedName name="df">'[17]E5-Athletics Expenditures'!#REF!</definedName>
    <definedName name="EIUF_" localSheetId="2">'[3]E5-Athletics Expenditures'!#REF!</definedName>
    <definedName name="EIUF_" localSheetId="3">'[4]E5-Athletics Expenditures'!#REF!</definedName>
    <definedName name="EIUF_" localSheetId="4">'[5]E5-Athletics Expenditures'!#REF!</definedName>
    <definedName name="EIUF_" localSheetId="5">'[6]E5-Athletics Expenditures'!#REF!</definedName>
    <definedName name="EIUF_" localSheetId="6">#REF!</definedName>
    <definedName name="EIUF_" localSheetId="10">'[7]E5-Athletics Expenditures'!#REF!</definedName>
    <definedName name="EIUF_" localSheetId="7">'[8]E5-Athletics Expenditures'!#REF!</definedName>
    <definedName name="EIUF_" localSheetId="8">'[9]E5-Athletics Expenditures'!#REF!</definedName>
    <definedName name="EIUF_" localSheetId="9">'[10]E5-Athletics Expenditures'!#REF!</definedName>
    <definedName name="EIUF_" localSheetId="14">'[11]E5-Athletics Expenditures'!#REF!</definedName>
    <definedName name="EIUF_" localSheetId="11">'[12]E5-Athletics Expenditures'!#REF!</definedName>
    <definedName name="EIUF_" localSheetId="12">'[13]E5-Athletics Expenditures'!#REF!</definedName>
    <definedName name="EIUF_" localSheetId="13">'[14]E5-Athletics Expenditures'!#REF!</definedName>
    <definedName name="EIUF_" localSheetId="15">'[15]E5-Athletics Expenditures'!#REF!</definedName>
    <definedName name="EIUF_">'[16]E5-Athletics Expenditures'!#REF!</definedName>
    <definedName name="EIUM_" localSheetId="2">'[3]E5-Athletics Expenditures'!#REF!</definedName>
    <definedName name="EIUM_" localSheetId="3">'[4]E5-Athletics Expenditures'!#REF!</definedName>
    <definedName name="EIUM_" localSheetId="4">'[5]E5-Athletics Expenditures'!#REF!</definedName>
    <definedName name="EIUM_" localSheetId="5">'[6]E5-Athletics Expenditures'!#REF!</definedName>
    <definedName name="EIUM_" localSheetId="6">#REF!</definedName>
    <definedName name="EIUM_" localSheetId="10">'[7]E5-Athletics Expenditures'!#REF!</definedName>
    <definedName name="EIUM_" localSheetId="7">'[8]E5-Athletics Expenditures'!#REF!</definedName>
    <definedName name="EIUM_" localSheetId="8">'[9]E5-Athletics Expenditures'!#REF!</definedName>
    <definedName name="EIUM_" localSheetId="9">'[10]E5-Athletics Expenditures'!#REF!</definedName>
    <definedName name="EIUM_" localSheetId="14">'[11]E5-Athletics Expenditures'!#REF!</definedName>
    <definedName name="EIUM_" localSheetId="11">'[12]E5-Athletics Expenditures'!#REF!</definedName>
    <definedName name="EIUM_" localSheetId="12">'[13]E5-Athletics Expenditures'!#REF!</definedName>
    <definedName name="EIUM_" localSheetId="13">'[14]E5-Athletics Expenditures'!#REF!</definedName>
    <definedName name="EIUM_" localSheetId="15">'[15]E5-Athletics Expenditures'!#REF!</definedName>
    <definedName name="EIUM_">'[16]E5-Athletics Expenditures'!#REF!</definedName>
    <definedName name="ew">'[17]E5-Athletics Expenditures'!#REF!</definedName>
    <definedName name="g">'[1]Table 11 Summary Obj'!#REF!</definedName>
    <definedName name="Graph">OFFSET([18]Analytics!$C$11,MATCH([18]Analytics!$B$24,[18]Analytics!$B$12:$B$22,0),,,COUNTA([18]Analytics!$B$11:$G$11)-1)</definedName>
    <definedName name="instnames" comment="for drop down list">'[19]inst names'!$A$1:$A$16</definedName>
    <definedName name="ISUF_" localSheetId="2">'[3]E5-Athletics Expenditures'!#REF!</definedName>
    <definedName name="ISUF_" localSheetId="3">'[4]E5-Athletics Expenditures'!#REF!</definedName>
    <definedName name="ISUF_" localSheetId="4">'[5]E5-Athletics Expenditures'!#REF!</definedName>
    <definedName name="ISUF_" localSheetId="5">'[6]E5-Athletics Expenditures'!#REF!</definedName>
    <definedName name="ISUF_" localSheetId="6">#REF!</definedName>
    <definedName name="ISUF_" localSheetId="10">'[7]E5-Athletics Expenditures'!#REF!</definedName>
    <definedName name="ISUF_" localSheetId="7">'[8]E5-Athletics Expenditures'!#REF!</definedName>
    <definedName name="ISUF_" localSheetId="8">'[9]E5-Athletics Expenditures'!#REF!</definedName>
    <definedName name="ISUF_" localSheetId="9">'[10]E5-Athletics Expenditures'!#REF!</definedName>
    <definedName name="ISUF_" localSheetId="14">'[11]E5-Athletics Expenditures'!#REF!</definedName>
    <definedName name="ISUF_" localSheetId="11">'[12]E5-Athletics Expenditures'!#REF!</definedName>
    <definedName name="ISUF_" localSheetId="12">'[13]E5-Athletics Expenditures'!#REF!</definedName>
    <definedName name="ISUF_" localSheetId="13">'[14]E5-Athletics Expenditures'!#REF!</definedName>
    <definedName name="ISUF_" localSheetId="15">'[15]E5-Athletics Expenditures'!#REF!</definedName>
    <definedName name="ISUF_">'[16]E5-Athletics Expenditures'!#REF!</definedName>
    <definedName name="ISUM_" localSheetId="2">'[3]E5-Athletics Expenditures'!#REF!</definedName>
    <definedName name="ISUM_" localSheetId="3">'[4]E5-Athletics Expenditures'!#REF!</definedName>
    <definedName name="ISUM_" localSheetId="4">'[5]E5-Athletics Expenditures'!#REF!</definedName>
    <definedName name="ISUM_" localSheetId="5">'[6]E5-Athletics Expenditures'!#REF!</definedName>
    <definedName name="ISUM_" localSheetId="6">#REF!</definedName>
    <definedName name="ISUM_" localSheetId="10">'[7]E5-Athletics Expenditures'!#REF!</definedName>
    <definedName name="ISUM_" localSheetId="7">'[8]E5-Athletics Expenditures'!#REF!</definedName>
    <definedName name="ISUM_" localSheetId="8">'[9]E5-Athletics Expenditures'!#REF!</definedName>
    <definedName name="ISUM_" localSheetId="9">'[10]E5-Athletics Expenditures'!#REF!</definedName>
    <definedName name="ISUM_" localSheetId="14">'[11]E5-Athletics Expenditures'!#REF!</definedName>
    <definedName name="ISUM_" localSheetId="11">'[12]E5-Athletics Expenditures'!#REF!</definedName>
    <definedName name="ISUM_" localSheetId="12">'[13]E5-Athletics Expenditures'!#REF!</definedName>
    <definedName name="ISUM_" localSheetId="13">'[14]E5-Athletics Expenditures'!#REF!</definedName>
    <definedName name="ISUM_" localSheetId="15">'[15]E5-Athletics Expenditures'!#REF!</definedName>
    <definedName name="ISUM_">'[16]E5-Athletics Expenditures'!#REF!</definedName>
    <definedName name="j">#REF!</definedName>
    <definedName name="NIUF_" localSheetId="2">'[3]E5-Athletics Expenditures'!#REF!</definedName>
    <definedName name="NIUF_" localSheetId="3">'[4]E5-Athletics Expenditures'!#REF!</definedName>
    <definedName name="NIUF_" localSheetId="4">'[5]E5-Athletics Expenditures'!#REF!</definedName>
    <definedName name="NIUF_" localSheetId="5">'[6]E5-Athletics Expenditures'!#REF!</definedName>
    <definedName name="NIUF_" localSheetId="6">#REF!</definedName>
    <definedName name="NIUF_" localSheetId="10">'[7]E5-Athletics Expenditures'!#REF!</definedName>
    <definedName name="NIUF_" localSheetId="7">'[8]E5-Athletics Expenditures'!#REF!</definedName>
    <definedName name="NIUF_" localSheetId="8">'[9]E5-Athletics Expenditures'!#REF!</definedName>
    <definedName name="NIUF_" localSheetId="9">'[10]E5-Athletics Expenditures'!#REF!</definedName>
    <definedName name="NIUF_" localSheetId="14">'[11]E5-Athletics Expenditures'!#REF!</definedName>
    <definedName name="NIUF_" localSheetId="11">'[12]E5-Athletics Expenditures'!#REF!</definedName>
    <definedName name="NIUF_" localSheetId="12">'[13]E5-Athletics Expenditures'!#REF!</definedName>
    <definedName name="NIUF_" localSheetId="13">'[14]E5-Athletics Expenditures'!#REF!</definedName>
    <definedName name="NIUF_" localSheetId="15">'[15]E5-Athletics Expenditures'!#REF!</definedName>
    <definedName name="NIUF_">'[16]E5-Athletics Expenditures'!#REF!</definedName>
    <definedName name="NIUM_" localSheetId="2">'[3]E5-Athletics Expenditures'!#REF!</definedName>
    <definedName name="NIUM_" localSheetId="3">'[4]E5-Athletics Expenditures'!#REF!</definedName>
    <definedName name="NIUM_" localSheetId="4">'[5]E5-Athletics Expenditures'!#REF!</definedName>
    <definedName name="NIUM_" localSheetId="5">'[6]E5-Athletics Expenditures'!#REF!</definedName>
    <definedName name="NIUM_" localSheetId="6">#REF!</definedName>
    <definedName name="NIUM_" localSheetId="10">'[7]E5-Athletics Expenditures'!#REF!</definedName>
    <definedName name="NIUM_" localSheetId="7">'[8]E5-Athletics Expenditures'!#REF!</definedName>
    <definedName name="NIUM_" localSheetId="8">'[9]E5-Athletics Expenditures'!#REF!</definedName>
    <definedName name="NIUM_" localSheetId="9">'[10]E5-Athletics Expenditures'!#REF!</definedName>
    <definedName name="NIUM_" localSheetId="14">'[11]E5-Athletics Expenditures'!#REF!</definedName>
    <definedName name="NIUM_" localSheetId="11">'[12]E5-Athletics Expenditures'!#REF!</definedName>
    <definedName name="NIUM_" localSheetId="12">'[13]E5-Athletics Expenditures'!#REF!</definedName>
    <definedName name="NIUM_" localSheetId="13">'[14]E5-Athletics Expenditures'!#REF!</definedName>
    <definedName name="NIUM_" localSheetId="15">'[15]E5-Athletics Expenditures'!#REF!</definedName>
    <definedName name="NIUM_">'[16]E5-Athletics Expenditures'!#REF!</definedName>
    <definedName name="_xlnm.Print_Area" localSheetId="0">'Appendix C'!$A$1:$M$412</definedName>
    <definedName name="_xlnm.Print_Area" localSheetId="1">CSU!$A$1:$F$41</definedName>
    <definedName name="_xlnm.Print_Area" localSheetId="2">EIU!$A$1:$F$41</definedName>
    <definedName name="_xlnm.Print_Area" localSheetId="3">GSU!$A$1:$F$41</definedName>
    <definedName name="_xlnm.Print_Area" localSheetId="4">ISU!$A$1:$F$41</definedName>
    <definedName name="_xlnm.Print_Area" localSheetId="5">NEIU!$A$1:$F$41</definedName>
    <definedName name="_xlnm.Print_Area" localSheetId="6">NIU!$A$1:$F$41</definedName>
    <definedName name="_xlnm.Print_Area" localSheetId="10">'SIU System Office'!$A$1:$G$42</definedName>
    <definedName name="_xlnm.Print_Area" localSheetId="7">SIUC!$A$1:$F$41</definedName>
    <definedName name="_xlnm.Print_Area" localSheetId="8">SIUE!$A$1:$G$42</definedName>
    <definedName name="_xlnm.Print_Area" localSheetId="9">SOM!$A$1:$F$41</definedName>
    <definedName name="_xlnm.Print_Area" localSheetId="14">'UI System Office'!$A$1:$F$41</definedName>
    <definedName name="_xlnm.Print_Area" localSheetId="11">UIC!$A$1:$F$41</definedName>
    <definedName name="_xlnm.Print_Area" localSheetId="12">UIS!$A$1:$F$41</definedName>
    <definedName name="_xlnm.Print_Area" localSheetId="13">UIUC!$A$1:$F$41</definedName>
    <definedName name="_xlnm.Print_Area" localSheetId="15">WIU!$A$1:$F$41</definedName>
    <definedName name="_xlnm.Print_Titles" localSheetId="1">CSU!$1:$11</definedName>
    <definedName name="_xlnm.Print_Titles" localSheetId="2">EIU!$1:$11</definedName>
    <definedName name="_xlnm.Print_Titles" localSheetId="4">ISU!$1:$11</definedName>
    <definedName name="_xlnm.Print_Titles" localSheetId="5">NEIU!$1:$11</definedName>
    <definedName name="_xlnm.Print_Titles" localSheetId="6">NIU!$1:$11</definedName>
    <definedName name="_xlnm.Print_Titles" localSheetId="10">'SIU System Office'!$1:$11</definedName>
    <definedName name="_xlnm.Print_Titles" localSheetId="7">SIUC!$1:$11</definedName>
    <definedName name="_xlnm.Print_Titles" localSheetId="8">SIUE!$1:$11</definedName>
    <definedName name="_xlnm.Print_Titles" localSheetId="9">SOM!$1:$11</definedName>
    <definedName name="_xlnm.Print_Titles" localSheetId="14">'UI System Office'!$1:$11</definedName>
    <definedName name="_xlnm.Print_Titles" localSheetId="11">UIC!$1:$11</definedName>
    <definedName name="_xlnm.Print_Titles" localSheetId="12">UIS!$1:$11</definedName>
    <definedName name="_xlnm.Print_Titles" localSheetId="13">UIUC!$1:$11</definedName>
    <definedName name="_xlnm.Print_Titles" localSheetId="15">WIU!$1:$11</definedName>
    <definedName name="saf">#REF!</definedName>
    <definedName name="SICF_" localSheetId="2">'[3]E5-Athletics Expenditures'!#REF!</definedName>
    <definedName name="SICF_" localSheetId="3">'[4]E5-Athletics Expenditures'!#REF!</definedName>
    <definedName name="SICF_" localSheetId="4">'[5]E5-Athletics Expenditures'!#REF!</definedName>
    <definedName name="SICF_" localSheetId="5">'[6]E5-Athletics Expenditures'!#REF!</definedName>
    <definedName name="SICF_" localSheetId="6">#REF!</definedName>
    <definedName name="SICF_" localSheetId="10">'[7]E5-Athletics Expenditures'!#REF!</definedName>
    <definedName name="SICF_" localSheetId="7">'[8]E5-Athletics Expenditures'!#REF!</definedName>
    <definedName name="SICF_" localSheetId="8">'[9]E5-Athletics Expenditures'!#REF!</definedName>
    <definedName name="SICF_" localSheetId="9">'[10]E5-Athletics Expenditures'!#REF!</definedName>
    <definedName name="SICF_" localSheetId="14">'[11]E5-Athletics Expenditures'!#REF!</definedName>
    <definedName name="SICF_" localSheetId="11">'[12]E5-Athletics Expenditures'!#REF!</definedName>
    <definedName name="SICF_" localSheetId="12">'[13]E5-Athletics Expenditures'!#REF!</definedName>
    <definedName name="SICF_" localSheetId="13">'[14]E5-Athletics Expenditures'!#REF!</definedName>
    <definedName name="SICF_" localSheetId="15">'[15]E5-Athletics Expenditures'!#REF!</definedName>
    <definedName name="SICF_">'[16]E5-Athletics Expenditures'!#REF!</definedName>
    <definedName name="SICM_" localSheetId="2">'[3]E5-Athletics Expenditures'!#REF!</definedName>
    <definedName name="SICM_" localSheetId="3">'[4]E5-Athletics Expenditures'!#REF!</definedName>
    <definedName name="SICM_" localSheetId="4">'[5]E5-Athletics Expenditures'!#REF!</definedName>
    <definedName name="SICM_" localSheetId="5">'[6]E5-Athletics Expenditures'!#REF!</definedName>
    <definedName name="SICM_" localSheetId="6">#REF!</definedName>
    <definedName name="SICM_" localSheetId="10">'[7]E5-Athletics Expenditures'!#REF!</definedName>
    <definedName name="SICM_" localSheetId="7">'[8]E5-Athletics Expenditures'!#REF!</definedName>
    <definedName name="SICM_" localSheetId="8">'[9]E5-Athletics Expenditures'!#REF!</definedName>
    <definedName name="SICM_" localSheetId="9">'[10]E5-Athletics Expenditures'!#REF!</definedName>
    <definedName name="SICM_" localSheetId="14">'[11]E5-Athletics Expenditures'!#REF!</definedName>
    <definedName name="SICM_" localSheetId="11">'[12]E5-Athletics Expenditures'!#REF!</definedName>
    <definedName name="SICM_" localSheetId="12">'[13]E5-Athletics Expenditures'!#REF!</definedName>
    <definedName name="SICM_" localSheetId="13">'[14]E5-Athletics Expenditures'!#REF!</definedName>
    <definedName name="SICM_" localSheetId="15">'[15]E5-Athletics Expenditures'!#REF!</definedName>
    <definedName name="SICM_">'[16]E5-Athletics Expenditures'!#REF!</definedName>
    <definedName name="SIEF_" localSheetId="2">'[3]E5-Athletics Expenditures'!#REF!</definedName>
    <definedName name="SIEF_" localSheetId="3">'[4]E5-Athletics Expenditures'!#REF!</definedName>
    <definedName name="SIEF_" localSheetId="4">'[5]E5-Athletics Expenditures'!#REF!</definedName>
    <definedName name="SIEF_" localSheetId="5">'[6]E5-Athletics Expenditures'!#REF!</definedName>
    <definedName name="SIEF_" localSheetId="6">#REF!</definedName>
    <definedName name="SIEF_" localSheetId="10">'[7]E5-Athletics Expenditures'!#REF!</definedName>
    <definedName name="SIEF_" localSheetId="7">'[8]E5-Athletics Expenditures'!#REF!</definedName>
    <definedName name="SIEF_" localSheetId="8">'[9]E5-Athletics Expenditures'!#REF!</definedName>
    <definedName name="SIEF_" localSheetId="9">'[10]E5-Athletics Expenditures'!#REF!</definedName>
    <definedName name="SIEF_" localSheetId="14">'[11]E5-Athletics Expenditures'!#REF!</definedName>
    <definedName name="SIEF_" localSheetId="11">'[12]E5-Athletics Expenditures'!#REF!</definedName>
    <definedName name="SIEF_" localSheetId="12">'[13]E5-Athletics Expenditures'!#REF!</definedName>
    <definedName name="SIEF_" localSheetId="13">'[14]E5-Athletics Expenditures'!#REF!</definedName>
    <definedName name="SIEF_" localSheetId="15">'[15]E5-Athletics Expenditures'!#REF!</definedName>
    <definedName name="SIEF_">'[16]E5-Athletics Expenditures'!#REF!</definedName>
    <definedName name="Table10a" localSheetId="2">#REF!</definedName>
    <definedName name="Table10a" localSheetId="3">#REF!</definedName>
    <definedName name="Table10a" localSheetId="4">#REF!</definedName>
    <definedName name="Table10a" localSheetId="5">#REF!</definedName>
    <definedName name="Table10a" localSheetId="6">#REF!</definedName>
    <definedName name="Table10a" localSheetId="10">#REF!</definedName>
    <definedName name="Table10a" localSheetId="7">#REF!</definedName>
    <definedName name="Table10a" localSheetId="8">#REF!</definedName>
    <definedName name="Table10a" localSheetId="9">#REF!</definedName>
    <definedName name="Table10a" localSheetId="14">#REF!</definedName>
    <definedName name="Table10a" localSheetId="11">#REF!</definedName>
    <definedName name="Table10a" localSheetId="12">#REF!</definedName>
    <definedName name="Table10a" localSheetId="13">#REF!</definedName>
    <definedName name="Table10a" localSheetId="15">#REF!</definedName>
    <definedName name="Table10a">#REF!</definedName>
    <definedName name="Table10b" localSheetId="2">#REF!</definedName>
    <definedName name="Table10b" localSheetId="3">#REF!</definedName>
    <definedName name="Table10b" localSheetId="4">#REF!</definedName>
    <definedName name="Table10b" localSheetId="5">#REF!</definedName>
    <definedName name="Table10b" localSheetId="6">#REF!</definedName>
    <definedName name="Table10b" localSheetId="10">#REF!</definedName>
    <definedName name="Table10b" localSheetId="7">#REF!</definedName>
    <definedName name="Table10b" localSheetId="8">#REF!</definedName>
    <definedName name="Table10b" localSheetId="9">#REF!</definedName>
    <definedName name="Table10b" localSheetId="14">#REF!</definedName>
    <definedName name="Table10b" localSheetId="11">#REF!</definedName>
    <definedName name="Table10b" localSheetId="12">#REF!</definedName>
    <definedName name="Table10b" localSheetId="13">#REF!</definedName>
    <definedName name="Table10b" localSheetId="15">#REF!</definedName>
    <definedName name="Table10b">#REF!</definedName>
    <definedName name="Table12" localSheetId="6">#REF!</definedName>
    <definedName name="Table12">'[20]E4-Revenue &amp; Expense by Sou (2'!$A$6:$G$40</definedName>
    <definedName name="Table2" localSheetId="2">EIU!$A$11:$F$41</definedName>
    <definedName name="Table2" localSheetId="3">GSU!$A$11:$F$41</definedName>
    <definedName name="Table2" localSheetId="4">ISU!$A$11:$F$41</definedName>
    <definedName name="Table2" localSheetId="5">NEIU!$A$11:$F$41</definedName>
    <definedName name="Table2" localSheetId="6">NIU!$A$11:$F$41</definedName>
    <definedName name="Table2" localSheetId="10">'SIU System Office'!$A$11:$F$41</definedName>
    <definedName name="Table2" localSheetId="7">SIUC!$A$11:$F$41</definedName>
    <definedName name="Table2" localSheetId="8">SIUE!$A$11:$F$41</definedName>
    <definedName name="Table2" localSheetId="9">SOM!$A$11:$F$41</definedName>
    <definedName name="Table2" localSheetId="14">'UI System Office'!$A$11:$F$41</definedName>
    <definedName name="Table2" localSheetId="11">UIC!$A$11:$F$41</definedName>
    <definedName name="Table2" localSheetId="12">UIS!$A$11:$F$41</definedName>
    <definedName name="Table2" localSheetId="13">UIUC!$A$11:$F$41</definedName>
    <definedName name="Table2" localSheetId="15">WIU!$A$11:$F$41</definedName>
    <definedName name="Table2">CSU!$A$11:$F$41</definedName>
    <definedName name="table4">#REF!</definedName>
    <definedName name="Table5">'[21]13-Staff Requirements'!$A$11:$B$83</definedName>
    <definedName name="Table6" localSheetId="2">#REF!</definedName>
    <definedName name="Table6" localSheetId="3">#REF!</definedName>
    <definedName name="Table6" localSheetId="4">#REF!</definedName>
    <definedName name="Table6" localSheetId="5">#REF!</definedName>
    <definedName name="Table6" localSheetId="6">#REF!</definedName>
    <definedName name="Table6" localSheetId="10">#REF!</definedName>
    <definedName name="Table6" localSheetId="7">#REF!</definedName>
    <definedName name="Table6" localSheetId="8">#REF!</definedName>
    <definedName name="Table6" localSheetId="9">#REF!</definedName>
    <definedName name="Table6" localSheetId="14">#REF!</definedName>
    <definedName name="Table6" localSheetId="11">#REF!</definedName>
    <definedName name="Table6" localSheetId="12">#REF!</definedName>
    <definedName name="Table6" localSheetId="13">#REF!</definedName>
    <definedName name="Table6" localSheetId="15">#REF!</definedName>
    <definedName name="Table6">#REF!</definedName>
    <definedName name="Table9" localSheetId="2">#REF!</definedName>
    <definedName name="Table9" localSheetId="3">#REF!</definedName>
    <definedName name="Table9" localSheetId="4">#REF!</definedName>
    <definedName name="Table9" localSheetId="5">#REF!</definedName>
    <definedName name="Table9" localSheetId="6">#REF!</definedName>
    <definedName name="Table9" localSheetId="10">#REF!</definedName>
    <definedName name="Table9" localSheetId="7">#REF!</definedName>
    <definedName name="Table9" localSheetId="8">#REF!</definedName>
    <definedName name="Table9" localSheetId="9">#REF!</definedName>
    <definedName name="Table9" localSheetId="14">#REF!</definedName>
    <definedName name="Table9" localSheetId="11">#REF!</definedName>
    <definedName name="Table9" localSheetId="12">#REF!</definedName>
    <definedName name="Table9" localSheetId="13">#REF!</definedName>
    <definedName name="Table9" localSheetId="15">#REF!</definedName>
    <definedName name="Table9">#REF!</definedName>
    <definedName name="Temp" localSheetId="2">'[1]Table 11 Summary Obj'!#REF!</definedName>
    <definedName name="Temp" localSheetId="3">'[1]Table 11 Summary Obj'!#REF!</definedName>
    <definedName name="Temp" localSheetId="4">'[1]Table 11 Summary Obj'!#REF!</definedName>
    <definedName name="Temp" localSheetId="5">'[1]Table 11 Summary Obj'!#REF!</definedName>
    <definedName name="Temp" localSheetId="6">'[1]Table 11 Summary Obj'!#REF!</definedName>
    <definedName name="Temp" localSheetId="10">'[1]Table 11 Summary Obj'!#REF!</definedName>
    <definedName name="Temp" localSheetId="7">'[1]Table 11 Summary Obj'!#REF!</definedName>
    <definedName name="Temp" localSheetId="8">'[1]Table 11 Summary Obj'!#REF!</definedName>
    <definedName name="Temp" localSheetId="14">'[1]Table 11 Summary Obj'!#REF!</definedName>
    <definedName name="Temp" localSheetId="11">'[1]Table 11 Summary Obj'!#REF!</definedName>
    <definedName name="Temp" localSheetId="12">'[1]Table 11 Summary Obj'!#REF!</definedName>
    <definedName name="Temp" localSheetId="13">'[1]Table 11 Summary Obj'!#REF!</definedName>
    <definedName name="Temp" localSheetId="15">'[1]Table 11 Summary Obj'!#REF!</definedName>
    <definedName name="Temp">'[1]Table 11 Summary Obj'!#REF!</definedName>
    <definedName name="UICF_" localSheetId="2">'[3]E5-Athletics Expenditures'!#REF!</definedName>
    <definedName name="UICF_" localSheetId="3">'[4]E5-Athletics Expenditures'!#REF!</definedName>
    <definedName name="UICF_" localSheetId="4">'[5]E5-Athletics Expenditures'!#REF!</definedName>
    <definedName name="UICF_" localSheetId="5">'[6]E5-Athletics Expenditures'!#REF!</definedName>
    <definedName name="UICF_" localSheetId="6">#REF!</definedName>
    <definedName name="UICF_" localSheetId="10">'[7]E5-Athletics Expenditures'!#REF!</definedName>
    <definedName name="UICF_" localSheetId="7">'[8]E5-Athletics Expenditures'!#REF!</definedName>
    <definedName name="UICF_" localSheetId="8">'[9]E5-Athletics Expenditures'!#REF!</definedName>
    <definedName name="UICF_" localSheetId="9">'[10]E5-Athletics Expenditures'!#REF!</definedName>
    <definedName name="UICF_" localSheetId="14">'[11]E5-Athletics Expenditures'!#REF!</definedName>
    <definedName name="UICF_" localSheetId="11">'[12]E5-Athletics Expenditures'!#REF!</definedName>
    <definedName name="UICF_" localSheetId="12">'[13]E5-Athletics Expenditures'!#REF!</definedName>
    <definedName name="UICF_" localSheetId="13">'[14]E5-Athletics Expenditures'!#REF!</definedName>
    <definedName name="UICF_" localSheetId="15">'[15]E5-Athletics Expenditures'!#REF!</definedName>
    <definedName name="UICF_">'[16]E5-Athletics Expenditures'!#REF!</definedName>
    <definedName name="UICM_" localSheetId="2">'[3]E5-Athletics Expenditures'!#REF!</definedName>
    <definedName name="UICM_" localSheetId="3">'[4]E5-Athletics Expenditures'!#REF!</definedName>
    <definedName name="UICM_" localSheetId="4">'[5]E5-Athletics Expenditures'!#REF!</definedName>
    <definedName name="UICM_" localSheetId="5">'[6]E5-Athletics Expenditures'!#REF!</definedName>
    <definedName name="UICM_" localSheetId="6">#REF!</definedName>
    <definedName name="UICM_" localSheetId="10">'[7]E5-Athletics Expenditures'!#REF!</definedName>
    <definedName name="UICM_" localSheetId="7">'[8]E5-Athletics Expenditures'!#REF!</definedName>
    <definedName name="UICM_" localSheetId="8">'[9]E5-Athletics Expenditures'!#REF!</definedName>
    <definedName name="UICM_" localSheetId="9">'[10]E5-Athletics Expenditures'!#REF!</definedName>
    <definedName name="UICM_" localSheetId="14">'[11]E5-Athletics Expenditures'!#REF!</definedName>
    <definedName name="UICM_" localSheetId="11">'[12]E5-Athletics Expenditures'!#REF!</definedName>
    <definedName name="UICM_" localSheetId="12">'[13]E5-Athletics Expenditures'!#REF!</definedName>
    <definedName name="UICM_" localSheetId="13">'[14]E5-Athletics Expenditures'!#REF!</definedName>
    <definedName name="UICM_" localSheetId="15">'[15]E5-Athletics Expenditures'!#REF!</definedName>
    <definedName name="UICM_">'[16]E5-Athletics Expenditures'!#REF!</definedName>
    <definedName name="UISF_" localSheetId="2">'[3]E5-Athletics Expenditures'!#REF!</definedName>
    <definedName name="UISF_" localSheetId="3">'[4]E5-Athletics Expenditures'!#REF!</definedName>
    <definedName name="UISF_" localSheetId="4">'[5]E5-Athletics Expenditures'!#REF!</definedName>
    <definedName name="UISF_" localSheetId="5">'[6]E5-Athletics Expenditures'!#REF!</definedName>
    <definedName name="UISF_" localSheetId="6">#REF!</definedName>
    <definedName name="UISF_" localSheetId="10">'[7]E5-Athletics Expenditures'!#REF!</definedName>
    <definedName name="UISF_" localSheetId="7">'[8]E5-Athletics Expenditures'!#REF!</definedName>
    <definedName name="UISF_" localSheetId="8">'[9]E5-Athletics Expenditures'!#REF!</definedName>
    <definedName name="UISF_" localSheetId="9">'[10]E5-Athletics Expenditures'!#REF!</definedName>
    <definedName name="UISF_" localSheetId="14">'[11]E5-Athletics Expenditures'!#REF!</definedName>
    <definedName name="UISF_" localSheetId="11">'[12]E5-Athletics Expenditures'!#REF!</definedName>
    <definedName name="UISF_" localSheetId="12">'[13]E5-Athletics Expenditures'!#REF!</definedName>
    <definedName name="UISF_" localSheetId="13">'[14]E5-Athletics Expenditures'!#REF!</definedName>
    <definedName name="UISF_" localSheetId="15">'[15]E5-Athletics Expenditures'!#REF!</definedName>
    <definedName name="UISF_">'[16]E5-Athletics Expenditures'!#REF!</definedName>
    <definedName name="UISM_" localSheetId="2">'[3]E5-Athletics Expenditures'!#REF!</definedName>
    <definedName name="UISM_" localSheetId="3">'[4]E5-Athletics Expenditures'!#REF!</definedName>
    <definedName name="UISM_" localSheetId="4">'[5]E5-Athletics Expenditures'!#REF!</definedName>
    <definedName name="UISM_" localSheetId="5">'[6]E5-Athletics Expenditures'!#REF!</definedName>
    <definedName name="UISM_" localSheetId="6">#REF!</definedName>
    <definedName name="UISM_" localSheetId="10">'[7]E5-Athletics Expenditures'!#REF!</definedName>
    <definedName name="UISM_" localSheetId="7">'[8]E5-Athletics Expenditures'!#REF!</definedName>
    <definedName name="UISM_" localSheetId="8">'[9]E5-Athletics Expenditures'!#REF!</definedName>
    <definedName name="UISM_" localSheetId="9">'[10]E5-Athletics Expenditures'!#REF!</definedName>
    <definedName name="UISM_" localSheetId="14">'[11]E5-Athletics Expenditures'!#REF!</definedName>
    <definedName name="UISM_" localSheetId="11">'[12]E5-Athletics Expenditures'!#REF!</definedName>
    <definedName name="UISM_" localSheetId="12">'[13]E5-Athletics Expenditures'!#REF!</definedName>
    <definedName name="UISM_" localSheetId="13">'[14]E5-Athletics Expenditures'!#REF!</definedName>
    <definedName name="UISM_" localSheetId="15">'[15]E5-Athletics Expenditures'!#REF!</definedName>
    <definedName name="UISM_">'[16]E5-Athletics Expenditures'!#REF!</definedName>
    <definedName name="UIUF_" localSheetId="2">'[3]E5-Athletics Expenditures'!#REF!</definedName>
    <definedName name="UIUF_" localSheetId="3">'[4]E5-Athletics Expenditures'!#REF!</definedName>
    <definedName name="UIUF_" localSheetId="4">'[5]E5-Athletics Expenditures'!#REF!</definedName>
    <definedName name="UIUF_" localSheetId="5">'[6]E5-Athletics Expenditures'!#REF!</definedName>
    <definedName name="UIUF_" localSheetId="6">#REF!</definedName>
    <definedName name="UIUF_" localSheetId="10">'[7]E5-Athletics Expenditures'!#REF!</definedName>
    <definedName name="UIUF_" localSheetId="7">'[8]E5-Athletics Expenditures'!#REF!</definedName>
    <definedName name="UIUF_" localSheetId="8">'[9]E5-Athletics Expenditures'!#REF!</definedName>
    <definedName name="UIUF_" localSheetId="9">'[10]E5-Athletics Expenditures'!#REF!</definedName>
    <definedName name="UIUF_" localSheetId="14">'[11]E5-Athletics Expenditures'!#REF!</definedName>
    <definedName name="UIUF_" localSheetId="11">'[12]E5-Athletics Expenditures'!#REF!</definedName>
    <definedName name="UIUF_" localSheetId="12">'[13]E5-Athletics Expenditures'!#REF!</definedName>
    <definedName name="UIUF_" localSheetId="13">'[14]E5-Athletics Expenditures'!#REF!</definedName>
    <definedName name="UIUF_" localSheetId="15">'[15]E5-Athletics Expenditures'!#REF!</definedName>
    <definedName name="UIUF_">'[16]E5-Athletics Expenditures'!#REF!</definedName>
    <definedName name="UIUM_" localSheetId="2">'[3]E5-Athletics Expenditures'!#REF!</definedName>
    <definedName name="UIUM_" localSheetId="3">'[4]E5-Athletics Expenditures'!#REF!</definedName>
    <definedName name="UIUM_" localSheetId="4">'[5]E5-Athletics Expenditures'!#REF!</definedName>
    <definedName name="UIUM_" localSheetId="5">'[6]E5-Athletics Expenditures'!#REF!</definedName>
    <definedName name="UIUM_" localSheetId="6">#REF!</definedName>
    <definedName name="UIUM_" localSheetId="10">'[7]E5-Athletics Expenditures'!#REF!</definedName>
    <definedName name="UIUM_" localSheetId="7">'[8]E5-Athletics Expenditures'!#REF!</definedName>
    <definedName name="UIUM_" localSheetId="8">'[9]E5-Athletics Expenditures'!#REF!</definedName>
    <definedName name="UIUM_" localSheetId="9">'[10]E5-Athletics Expenditures'!#REF!</definedName>
    <definedName name="UIUM_" localSheetId="14">'[11]E5-Athletics Expenditures'!#REF!</definedName>
    <definedName name="UIUM_" localSheetId="11">'[12]E5-Athletics Expenditures'!#REF!</definedName>
    <definedName name="UIUM_" localSheetId="12">'[13]E5-Athletics Expenditures'!#REF!</definedName>
    <definedName name="UIUM_" localSheetId="13">'[14]E5-Athletics Expenditures'!#REF!</definedName>
    <definedName name="UIUM_" localSheetId="15">'[15]E5-Athletics Expenditures'!#REF!</definedName>
    <definedName name="UIUM_">'[16]E5-Athletics Expenditures'!#REF!</definedName>
    <definedName name="UNIF_" localSheetId="2">'[3]E5-Athletics Expenditures'!#REF!</definedName>
    <definedName name="UNIF_" localSheetId="3">'[4]E5-Athletics Expenditures'!#REF!</definedName>
    <definedName name="UNIF_" localSheetId="4">'[5]E5-Athletics Expenditures'!#REF!</definedName>
    <definedName name="UNIF_" localSheetId="5">'[6]E5-Athletics Expenditures'!#REF!</definedName>
    <definedName name="UNIF_" localSheetId="6">#REF!</definedName>
    <definedName name="UNIF_" localSheetId="10">'[7]E5-Athletics Expenditures'!#REF!</definedName>
    <definedName name="UNIF_" localSheetId="7">'[8]E5-Athletics Expenditures'!#REF!</definedName>
    <definedName name="UNIF_" localSheetId="8">'[9]E5-Athletics Expenditures'!#REF!</definedName>
    <definedName name="UNIF_" localSheetId="9">'[10]E5-Athletics Expenditures'!#REF!</definedName>
    <definedName name="UNIF_" localSheetId="14">'[11]E5-Athletics Expenditures'!#REF!</definedName>
    <definedName name="UNIF_" localSheetId="11">'[12]E5-Athletics Expenditures'!#REF!</definedName>
    <definedName name="UNIF_" localSheetId="12">'[13]E5-Athletics Expenditures'!#REF!</definedName>
    <definedName name="UNIF_" localSheetId="13">'[14]E5-Athletics Expenditures'!#REF!</definedName>
    <definedName name="UNIF_" localSheetId="15">'[15]E5-Athletics Expenditures'!#REF!</definedName>
    <definedName name="UNIF_">'[16]E5-Athletics Expenditures'!#REF!</definedName>
    <definedName name="UNIM_" localSheetId="2">'[3]E5-Athletics Expenditures'!#REF!</definedName>
    <definedName name="UNIM_" localSheetId="3">'[4]E5-Athletics Expenditures'!#REF!</definedName>
    <definedName name="UNIM_" localSheetId="4">'[5]E5-Athletics Expenditures'!#REF!</definedName>
    <definedName name="UNIM_" localSheetId="5">'[6]E5-Athletics Expenditures'!#REF!</definedName>
    <definedName name="UNIM_" localSheetId="6">#REF!</definedName>
    <definedName name="UNIM_" localSheetId="10">'[7]E5-Athletics Expenditures'!#REF!</definedName>
    <definedName name="UNIM_" localSheetId="7">'[8]E5-Athletics Expenditures'!#REF!</definedName>
    <definedName name="UNIM_" localSheetId="8">'[9]E5-Athletics Expenditures'!#REF!</definedName>
    <definedName name="UNIM_" localSheetId="9">'[10]E5-Athletics Expenditures'!#REF!</definedName>
    <definedName name="UNIM_" localSheetId="14">'[11]E5-Athletics Expenditures'!#REF!</definedName>
    <definedName name="UNIM_" localSheetId="11">'[12]E5-Athletics Expenditures'!#REF!</definedName>
    <definedName name="UNIM_" localSheetId="12">'[13]E5-Athletics Expenditures'!#REF!</definedName>
    <definedName name="UNIM_" localSheetId="13">'[14]E5-Athletics Expenditures'!#REF!</definedName>
    <definedName name="UNIM_" localSheetId="15">'[15]E5-Athletics Expenditures'!#REF!</definedName>
    <definedName name="UNIM_">'[16]E5-Athletics Expenditures'!#REF!</definedName>
    <definedName name="WIUF_" localSheetId="2">'[3]E5-Athletics Expenditures'!#REF!</definedName>
    <definedName name="WIUF_" localSheetId="3">'[4]E5-Athletics Expenditures'!#REF!</definedName>
    <definedName name="WIUF_" localSheetId="4">'[5]E5-Athletics Expenditures'!#REF!</definedName>
    <definedName name="WIUF_" localSheetId="5">'[6]E5-Athletics Expenditures'!#REF!</definedName>
    <definedName name="WIUF_" localSheetId="6">#REF!</definedName>
    <definedName name="WIUF_" localSheetId="10">'[7]E5-Athletics Expenditures'!#REF!</definedName>
    <definedName name="WIUF_" localSheetId="7">'[8]E5-Athletics Expenditures'!#REF!</definedName>
    <definedName name="WIUF_" localSheetId="8">'[9]E5-Athletics Expenditures'!#REF!</definedName>
    <definedName name="WIUF_" localSheetId="9">'[10]E5-Athletics Expenditures'!#REF!</definedName>
    <definedName name="WIUF_" localSheetId="14">'[11]E5-Athletics Expenditures'!#REF!</definedName>
    <definedName name="WIUF_" localSheetId="11">'[12]E5-Athletics Expenditures'!#REF!</definedName>
    <definedName name="WIUF_" localSheetId="12">'[13]E5-Athletics Expenditures'!#REF!</definedName>
    <definedName name="WIUF_" localSheetId="13">'[14]E5-Athletics Expenditures'!#REF!</definedName>
    <definedName name="WIUF_" localSheetId="15">'[15]E5-Athletics Expenditures'!#REF!</definedName>
    <definedName name="WIUF_">'[16]E5-Athletics Expenditures'!#REF!</definedName>
    <definedName name="WIUM_" localSheetId="2">'[3]E5-Athletics Expenditures'!#REF!</definedName>
    <definedName name="WIUM_" localSheetId="3">'[4]E5-Athletics Expenditures'!#REF!</definedName>
    <definedName name="WIUM_" localSheetId="4">'[5]E5-Athletics Expenditures'!#REF!</definedName>
    <definedName name="WIUM_" localSheetId="5">'[6]E5-Athletics Expenditures'!#REF!</definedName>
    <definedName name="WIUM_" localSheetId="6">#REF!</definedName>
    <definedName name="WIUM_" localSheetId="10">'[7]E5-Athletics Expenditures'!#REF!</definedName>
    <definedName name="WIUM_" localSheetId="7">'[8]E5-Athletics Expenditures'!#REF!</definedName>
    <definedName name="WIUM_" localSheetId="8">'[9]E5-Athletics Expenditures'!#REF!</definedName>
    <definedName name="WIUM_" localSheetId="9">'[10]E5-Athletics Expenditures'!#REF!</definedName>
    <definedName name="WIUM_" localSheetId="14">'[11]E5-Athletics Expenditures'!#REF!</definedName>
    <definedName name="WIUM_" localSheetId="11">'[12]E5-Athletics Expenditures'!#REF!</definedName>
    <definedName name="WIUM_" localSheetId="12">'[13]E5-Athletics Expenditures'!#REF!</definedName>
    <definedName name="WIUM_" localSheetId="13">'[14]E5-Athletics Expenditures'!#REF!</definedName>
    <definedName name="WIUM_" localSheetId="15">'[15]E5-Athletics Expenditures'!#REF!</definedName>
    <definedName name="WIUM_">'[16]E5-Athletics Expenditures'!#REF!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3" l="1"/>
  <c r="H412" i="1"/>
  <c r="E412" i="1"/>
  <c r="B412" i="1"/>
  <c r="H389" i="1"/>
  <c r="E389" i="1"/>
  <c r="B389" i="1"/>
  <c r="H366" i="1"/>
  <c r="E366" i="1"/>
  <c r="B366" i="1"/>
  <c r="H343" i="1"/>
  <c r="E343" i="1"/>
  <c r="B343" i="1"/>
  <c r="B320" i="1"/>
  <c r="E320" i="1"/>
  <c r="H320" i="1"/>
  <c r="C29" i="1"/>
  <c r="C30" i="1"/>
  <c r="C31" i="1"/>
  <c r="C32" i="1"/>
  <c r="D32" i="1" s="1"/>
  <c r="C33" i="1"/>
  <c r="C34" i="1"/>
  <c r="D34" i="1" s="1"/>
  <c r="C35" i="1"/>
  <c r="C36" i="1"/>
  <c r="C37" i="1"/>
  <c r="C38" i="1"/>
  <c r="C39" i="1"/>
  <c r="D39" i="1" s="1"/>
  <c r="C40" i="1"/>
  <c r="C41" i="1"/>
  <c r="C43" i="1"/>
  <c r="C42" i="1" s="1"/>
  <c r="A5" i="16"/>
  <c r="A5" i="15"/>
  <c r="A5" i="14"/>
  <c r="A5" i="13"/>
  <c r="A5" i="12"/>
  <c r="A5" i="11"/>
  <c r="A5" i="10"/>
  <c r="A5" i="9"/>
  <c r="A5" i="8"/>
  <c r="A5" i="7"/>
  <c r="A5" i="6"/>
  <c r="A5" i="5"/>
  <c r="A5" i="4"/>
  <c r="C396" i="1"/>
  <c r="B396" i="1"/>
  <c r="A393" i="1"/>
  <c r="C373" i="1"/>
  <c r="B373" i="1"/>
  <c r="A370" i="1"/>
  <c r="F5" i="1"/>
  <c r="F281" i="1" s="1"/>
  <c r="C350" i="1"/>
  <c r="B350" i="1"/>
  <c r="A347" i="1"/>
  <c r="I5" i="1"/>
  <c r="I396" i="1" s="1"/>
  <c r="C327" i="1"/>
  <c r="B327" i="1"/>
  <c r="A324" i="1"/>
  <c r="C304" i="1"/>
  <c r="B304" i="1"/>
  <c r="A301" i="1"/>
  <c r="C281" i="1"/>
  <c r="B281" i="1"/>
  <c r="A278" i="1"/>
  <c r="L5" i="1"/>
  <c r="L212" i="1" s="1"/>
  <c r="C258" i="1"/>
  <c r="B258" i="1"/>
  <c r="A255" i="1"/>
  <c r="C235" i="1"/>
  <c r="B235" i="1"/>
  <c r="A232" i="1"/>
  <c r="C212" i="1"/>
  <c r="B212" i="1"/>
  <c r="A209" i="1"/>
  <c r="C189" i="1"/>
  <c r="B189" i="1"/>
  <c r="A186" i="1"/>
  <c r="C166" i="1"/>
  <c r="B166" i="1"/>
  <c r="A163" i="1"/>
  <c r="C143" i="1"/>
  <c r="B143" i="1"/>
  <c r="A140" i="1"/>
  <c r="C120" i="1"/>
  <c r="B120" i="1"/>
  <c r="A117" i="1"/>
  <c r="C97" i="1"/>
  <c r="B97" i="1"/>
  <c r="A94" i="1"/>
  <c r="C74" i="1"/>
  <c r="B74" i="1"/>
  <c r="A71" i="1"/>
  <c r="A48" i="1"/>
  <c r="C51" i="1"/>
  <c r="B51" i="1"/>
  <c r="C28" i="1"/>
  <c r="B28" i="1"/>
  <c r="A25" i="1"/>
  <c r="K5" i="1"/>
  <c r="K373" i="1" s="1"/>
  <c r="H5" i="1"/>
  <c r="H120" i="1" s="1"/>
  <c r="E5" i="1"/>
  <c r="E350" i="1" s="1"/>
  <c r="H274" i="1"/>
  <c r="E274" i="1"/>
  <c r="B274" i="1"/>
  <c r="H251" i="1"/>
  <c r="E251" i="1"/>
  <c r="B251" i="1"/>
  <c r="H228" i="1"/>
  <c r="E228" i="1"/>
  <c r="B228" i="1"/>
  <c r="H205" i="1"/>
  <c r="E205" i="1"/>
  <c r="B205" i="1"/>
  <c r="H159" i="1"/>
  <c r="E159" i="1"/>
  <c r="B159" i="1"/>
  <c r="H136" i="1"/>
  <c r="E136" i="1"/>
  <c r="H113" i="1"/>
  <c r="E113" i="1"/>
  <c r="B113" i="1"/>
  <c r="H90" i="1"/>
  <c r="E90" i="1"/>
  <c r="B90" i="1"/>
  <c r="H67" i="1"/>
  <c r="E67" i="1"/>
  <c r="B67" i="1"/>
  <c r="H44" i="1"/>
  <c r="E44" i="1"/>
  <c r="B44" i="1"/>
  <c r="E282" i="1"/>
  <c r="E283" i="1"/>
  <c r="E284" i="1"/>
  <c r="E285" i="1"/>
  <c r="E286" i="1"/>
  <c r="E287" i="1"/>
  <c r="E288" i="1"/>
  <c r="E289" i="1"/>
  <c r="E290" i="1"/>
  <c r="E291" i="1"/>
  <c r="E292" i="1"/>
  <c r="E293" i="1"/>
  <c r="E294" i="1"/>
  <c r="E295" i="1"/>
  <c r="E296" i="1"/>
  <c r="B296" i="1"/>
  <c r="B295" i="1"/>
  <c r="B294" i="1"/>
  <c r="B293" i="1"/>
  <c r="B292" i="1"/>
  <c r="B291" i="1"/>
  <c r="B290" i="1"/>
  <c r="B289" i="1"/>
  <c r="B288" i="1"/>
  <c r="B287" i="1"/>
  <c r="B286" i="1"/>
  <c r="B285" i="1"/>
  <c r="B284" i="1"/>
  <c r="B283" i="1"/>
  <c r="B282" i="1"/>
  <c r="E181" i="1"/>
  <c r="E20" i="1" s="1"/>
  <c r="E180" i="1"/>
  <c r="E179" i="1"/>
  <c r="E18" i="1" s="1"/>
  <c r="E178" i="1"/>
  <c r="E177" i="1"/>
  <c r="E16" i="1" s="1"/>
  <c r="E176" i="1"/>
  <c r="E175" i="1"/>
  <c r="E14" i="1" s="1"/>
  <c r="E174" i="1"/>
  <c r="E173" i="1"/>
  <c r="E12" i="1" s="1"/>
  <c r="E172" i="1"/>
  <c r="E171" i="1"/>
  <c r="E10" i="1" s="1"/>
  <c r="E170" i="1"/>
  <c r="E169" i="1"/>
  <c r="E8" i="1" s="1"/>
  <c r="E168" i="1"/>
  <c r="E167" i="1"/>
  <c r="E6" i="1" s="1"/>
  <c r="B181" i="1"/>
  <c r="B180" i="1"/>
  <c r="B179" i="1"/>
  <c r="B178" i="1"/>
  <c r="B177" i="1"/>
  <c r="B176" i="1"/>
  <c r="B175" i="1"/>
  <c r="B174" i="1"/>
  <c r="B173" i="1"/>
  <c r="B172" i="1"/>
  <c r="B171" i="1"/>
  <c r="B170" i="1"/>
  <c r="B169" i="1"/>
  <c r="B168" i="1"/>
  <c r="B167" i="1"/>
  <c r="K411" i="1"/>
  <c r="K410" i="1"/>
  <c r="K409" i="1"/>
  <c r="K408" i="1"/>
  <c r="K407" i="1"/>
  <c r="K406" i="1"/>
  <c r="K405" i="1"/>
  <c r="K404" i="1"/>
  <c r="K403" i="1"/>
  <c r="K402" i="1"/>
  <c r="K401" i="1"/>
  <c r="K400" i="1"/>
  <c r="K399" i="1"/>
  <c r="K398" i="1"/>
  <c r="K397" i="1"/>
  <c r="K388" i="1"/>
  <c r="K387" i="1"/>
  <c r="K386" i="1"/>
  <c r="K385" i="1"/>
  <c r="K384" i="1"/>
  <c r="K383" i="1"/>
  <c r="K382" i="1"/>
  <c r="K381" i="1"/>
  <c r="K380" i="1"/>
  <c r="K379" i="1"/>
  <c r="K378" i="1"/>
  <c r="K377" i="1"/>
  <c r="K376" i="1"/>
  <c r="K375" i="1"/>
  <c r="K374" i="1"/>
  <c r="K365" i="1"/>
  <c r="K364" i="1"/>
  <c r="K363" i="1"/>
  <c r="K362" i="1"/>
  <c r="K361" i="1"/>
  <c r="K360" i="1"/>
  <c r="K359" i="1"/>
  <c r="K358" i="1"/>
  <c r="K357" i="1"/>
  <c r="K356" i="1"/>
  <c r="K355" i="1"/>
  <c r="K354" i="1"/>
  <c r="K353" i="1"/>
  <c r="K352" i="1"/>
  <c r="K351" i="1"/>
  <c r="K342" i="1"/>
  <c r="K341" i="1"/>
  <c r="K340" i="1"/>
  <c r="K339" i="1"/>
  <c r="K338" i="1"/>
  <c r="K337" i="1"/>
  <c r="K336" i="1"/>
  <c r="K335" i="1"/>
  <c r="K334" i="1"/>
  <c r="K333" i="1"/>
  <c r="K332" i="1"/>
  <c r="K331" i="1"/>
  <c r="K330" i="1"/>
  <c r="K329" i="1"/>
  <c r="K328" i="1"/>
  <c r="K319" i="1"/>
  <c r="K318" i="1"/>
  <c r="K317" i="1"/>
  <c r="K316" i="1"/>
  <c r="K315" i="1"/>
  <c r="K314" i="1"/>
  <c r="K313" i="1"/>
  <c r="K312" i="1"/>
  <c r="K311" i="1"/>
  <c r="K310" i="1"/>
  <c r="K309" i="1"/>
  <c r="K308" i="1"/>
  <c r="K307" i="1"/>
  <c r="K306" i="1"/>
  <c r="K305" i="1"/>
  <c r="K273" i="1"/>
  <c r="K272" i="1"/>
  <c r="K271" i="1"/>
  <c r="K270" i="1"/>
  <c r="K269" i="1"/>
  <c r="K268" i="1"/>
  <c r="K267" i="1"/>
  <c r="K266" i="1"/>
  <c r="K265" i="1"/>
  <c r="K264" i="1"/>
  <c r="K263" i="1"/>
  <c r="K262" i="1"/>
  <c r="K261" i="1"/>
  <c r="K260" i="1"/>
  <c r="K259" i="1"/>
  <c r="K250" i="1"/>
  <c r="K249" i="1"/>
  <c r="K248" i="1"/>
  <c r="K247" i="1"/>
  <c r="K246" i="1"/>
  <c r="K245" i="1"/>
  <c r="K244" i="1"/>
  <c r="K243" i="1"/>
  <c r="K242" i="1"/>
  <c r="K241" i="1"/>
  <c r="K240" i="1"/>
  <c r="K239" i="1"/>
  <c r="K238" i="1"/>
  <c r="K237" i="1"/>
  <c r="K236" i="1"/>
  <c r="K227" i="1"/>
  <c r="K226" i="1"/>
  <c r="K225" i="1"/>
  <c r="K224" i="1"/>
  <c r="K223" i="1"/>
  <c r="K222" i="1"/>
  <c r="K221" i="1"/>
  <c r="K220" i="1"/>
  <c r="K219" i="1"/>
  <c r="K218" i="1"/>
  <c r="K217" i="1"/>
  <c r="K216" i="1"/>
  <c r="K215" i="1"/>
  <c r="K214" i="1"/>
  <c r="K213" i="1"/>
  <c r="K204" i="1"/>
  <c r="K203" i="1"/>
  <c r="K202" i="1"/>
  <c r="K201" i="1"/>
  <c r="K200" i="1"/>
  <c r="K199" i="1"/>
  <c r="K198" i="1"/>
  <c r="K197" i="1"/>
  <c r="K196" i="1"/>
  <c r="K195" i="1"/>
  <c r="K194" i="1"/>
  <c r="K193" i="1"/>
  <c r="K192" i="1"/>
  <c r="K191" i="1"/>
  <c r="K190" i="1"/>
  <c r="K158" i="1"/>
  <c r="K157" i="1"/>
  <c r="K156" i="1"/>
  <c r="K155" i="1"/>
  <c r="K154" i="1"/>
  <c r="K153" i="1"/>
  <c r="K152" i="1"/>
  <c r="K151" i="1"/>
  <c r="K150" i="1"/>
  <c r="K149" i="1"/>
  <c r="K148" i="1"/>
  <c r="K147" i="1"/>
  <c r="K146" i="1"/>
  <c r="K145" i="1"/>
  <c r="K144" i="1"/>
  <c r="K135" i="1"/>
  <c r="K134" i="1"/>
  <c r="K133" i="1"/>
  <c r="K131" i="1"/>
  <c r="K130" i="1"/>
  <c r="K129" i="1"/>
  <c r="K128" i="1"/>
  <c r="K127" i="1"/>
  <c r="K126" i="1"/>
  <c r="K125" i="1"/>
  <c r="K124" i="1"/>
  <c r="K123" i="1"/>
  <c r="K122" i="1"/>
  <c r="K121" i="1"/>
  <c r="K112" i="1"/>
  <c r="K111" i="1"/>
  <c r="K110" i="1"/>
  <c r="K109" i="1"/>
  <c r="K108" i="1"/>
  <c r="K107" i="1"/>
  <c r="K106" i="1"/>
  <c r="K105" i="1"/>
  <c r="K104" i="1"/>
  <c r="K103" i="1"/>
  <c r="K102" i="1"/>
  <c r="K101" i="1"/>
  <c r="K100" i="1"/>
  <c r="K99" i="1"/>
  <c r="K98" i="1"/>
  <c r="K89" i="1"/>
  <c r="K88" i="1"/>
  <c r="K87" i="1"/>
  <c r="K86" i="1"/>
  <c r="K85" i="1"/>
  <c r="K84" i="1"/>
  <c r="K83" i="1"/>
  <c r="K82" i="1"/>
  <c r="K81" i="1"/>
  <c r="K80" i="1"/>
  <c r="K79" i="1"/>
  <c r="K78" i="1"/>
  <c r="K77" i="1"/>
  <c r="K76" i="1"/>
  <c r="K75" i="1"/>
  <c r="K29" i="1"/>
  <c r="K30" i="1"/>
  <c r="K31" i="1"/>
  <c r="K32" i="1"/>
  <c r="K33" i="1"/>
  <c r="K34" i="1"/>
  <c r="K35" i="1"/>
  <c r="K36" i="1"/>
  <c r="K37" i="1"/>
  <c r="K38" i="1"/>
  <c r="K39" i="1"/>
  <c r="K40" i="1"/>
  <c r="K41" i="1"/>
  <c r="K42" i="1"/>
  <c r="K43" i="1"/>
  <c r="K52" i="1"/>
  <c r="K53" i="1"/>
  <c r="K54" i="1"/>
  <c r="K55" i="1"/>
  <c r="K56" i="1"/>
  <c r="K57" i="1"/>
  <c r="K58" i="1"/>
  <c r="K59" i="1"/>
  <c r="K60" i="1"/>
  <c r="K61" i="1"/>
  <c r="K62" i="1"/>
  <c r="K63" i="1"/>
  <c r="K64" i="1"/>
  <c r="K65" i="1"/>
  <c r="K66" i="1"/>
  <c r="I397" i="1"/>
  <c r="J397" i="1" s="1"/>
  <c r="I398" i="1"/>
  <c r="J398" i="1" s="1"/>
  <c r="I399" i="1"/>
  <c r="J399" i="1" s="1"/>
  <c r="I400" i="1"/>
  <c r="J400" i="1" s="1"/>
  <c r="I401" i="1"/>
  <c r="J401" i="1" s="1"/>
  <c r="I402" i="1"/>
  <c r="J402" i="1" s="1"/>
  <c r="I403" i="1"/>
  <c r="J403" i="1" s="1"/>
  <c r="I404" i="1"/>
  <c r="J404" i="1" s="1"/>
  <c r="I405" i="1"/>
  <c r="J405" i="1" s="1"/>
  <c r="I406" i="1"/>
  <c r="I407" i="1"/>
  <c r="J407" i="1" s="1"/>
  <c r="I408" i="1"/>
  <c r="I409" i="1"/>
  <c r="I411" i="1"/>
  <c r="J411" i="1" s="1"/>
  <c r="F397" i="1"/>
  <c r="G397" i="1" s="1"/>
  <c r="F398" i="1"/>
  <c r="F399" i="1"/>
  <c r="G399" i="1" s="1"/>
  <c r="F400" i="1"/>
  <c r="G400" i="1" s="1"/>
  <c r="F401" i="1"/>
  <c r="F402" i="1"/>
  <c r="G402" i="1" s="1"/>
  <c r="F403" i="1"/>
  <c r="G403" i="1" s="1"/>
  <c r="F404" i="1"/>
  <c r="G404" i="1" s="1"/>
  <c r="F405" i="1"/>
  <c r="F406" i="1"/>
  <c r="G406" i="1" s="1"/>
  <c r="F407" i="1"/>
  <c r="G407" i="1" s="1"/>
  <c r="F408" i="1"/>
  <c r="G408" i="1" s="1"/>
  <c r="F409" i="1"/>
  <c r="G409" i="1" s="1"/>
  <c r="F411" i="1"/>
  <c r="F410" i="1" s="1"/>
  <c r="G410" i="1" s="1"/>
  <c r="C411" i="1"/>
  <c r="C410" i="1" s="1"/>
  <c r="D410" i="1" s="1"/>
  <c r="C409" i="1"/>
  <c r="D409" i="1" s="1"/>
  <c r="C408" i="1"/>
  <c r="D408" i="1" s="1"/>
  <c r="C398" i="1"/>
  <c r="C399" i="1"/>
  <c r="D399" i="1" s="1"/>
  <c r="C400" i="1"/>
  <c r="C401" i="1"/>
  <c r="D401" i="1" s="1"/>
  <c r="C402" i="1"/>
  <c r="D402" i="1" s="1"/>
  <c r="C403" i="1"/>
  <c r="D403" i="1" s="1"/>
  <c r="C404" i="1"/>
  <c r="D404" i="1" s="1"/>
  <c r="C405" i="1"/>
  <c r="D405" i="1" s="1"/>
  <c r="C406" i="1"/>
  <c r="D406" i="1" s="1"/>
  <c r="C407" i="1"/>
  <c r="C397" i="1"/>
  <c r="H296" i="1"/>
  <c r="H295" i="1"/>
  <c r="H294" i="1"/>
  <c r="H293" i="1"/>
  <c r="H292" i="1"/>
  <c r="H291" i="1"/>
  <c r="H290" i="1"/>
  <c r="H289" i="1"/>
  <c r="H288" i="1"/>
  <c r="H287" i="1"/>
  <c r="H286" i="1"/>
  <c r="H285" i="1"/>
  <c r="H284" i="1"/>
  <c r="H283" i="1"/>
  <c r="H282" i="1"/>
  <c r="I374" i="1"/>
  <c r="J374" i="1" s="1"/>
  <c r="I375" i="1"/>
  <c r="J375" i="1" s="1"/>
  <c r="I376" i="1"/>
  <c r="J376" i="1" s="1"/>
  <c r="I377" i="1"/>
  <c r="J377" i="1" s="1"/>
  <c r="I378" i="1"/>
  <c r="J378" i="1" s="1"/>
  <c r="I379" i="1"/>
  <c r="J379" i="1" s="1"/>
  <c r="I380" i="1"/>
  <c r="J380" i="1" s="1"/>
  <c r="I381" i="1"/>
  <c r="J381" i="1" s="1"/>
  <c r="I382" i="1"/>
  <c r="J382" i="1" s="1"/>
  <c r="I383" i="1"/>
  <c r="J383" i="1" s="1"/>
  <c r="I384" i="1"/>
  <c r="J384" i="1" s="1"/>
  <c r="I385" i="1"/>
  <c r="J385" i="1" s="1"/>
  <c r="I386" i="1"/>
  <c r="J386" i="1" s="1"/>
  <c r="I388" i="1"/>
  <c r="J388" i="1" s="1"/>
  <c r="F374" i="1"/>
  <c r="F375" i="1"/>
  <c r="G375" i="1" s="1"/>
  <c r="F376" i="1"/>
  <c r="F377" i="1"/>
  <c r="G377" i="1" s="1"/>
  <c r="F378" i="1"/>
  <c r="F379" i="1"/>
  <c r="G379" i="1" s="1"/>
  <c r="F380" i="1"/>
  <c r="F381" i="1"/>
  <c r="G381" i="1" s="1"/>
  <c r="F382" i="1"/>
  <c r="F383" i="1"/>
  <c r="F384" i="1"/>
  <c r="G384" i="1" s="1"/>
  <c r="F385" i="1"/>
  <c r="G385" i="1" s="1"/>
  <c r="F386" i="1"/>
  <c r="F388" i="1"/>
  <c r="G388" i="1" s="1"/>
  <c r="C388" i="1"/>
  <c r="D388" i="1" s="1"/>
  <c r="C386" i="1"/>
  <c r="D386" i="1" s="1"/>
  <c r="C385" i="1"/>
  <c r="C375" i="1"/>
  <c r="D375" i="1" s="1"/>
  <c r="C376" i="1"/>
  <c r="D376" i="1" s="1"/>
  <c r="C377" i="1"/>
  <c r="C378" i="1"/>
  <c r="D378" i="1" s="1"/>
  <c r="C379" i="1"/>
  <c r="C380" i="1"/>
  <c r="D380" i="1" s="1"/>
  <c r="C381" i="1"/>
  <c r="D381" i="1" s="1"/>
  <c r="C382" i="1"/>
  <c r="D382" i="1" s="1"/>
  <c r="C383" i="1"/>
  <c r="D383" i="1" s="1"/>
  <c r="C384" i="1"/>
  <c r="D384" i="1" s="1"/>
  <c r="C374" i="1"/>
  <c r="D374" i="1" s="1"/>
  <c r="I351" i="1"/>
  <c r="J351" i="1" s="1"/>
  <c r="I352" i="1"/>
  <c r="J352" i="1" s="1"/>
  <c r="I353" i="1"/>
  <c r="J353" i="1" s="1"/>
  <c r="I354" i="1"/>
  <c r="I355" i="1"/>
  <c r="I356" i="1"/>
  <c r="J356" i="1" s="1"/>
  <c r="I357" i="1"/>
  <c r="J357" i="1" s="1"/>
  <c r="I358" i="1"/>
  <c r="J358" i="1" s="1"/>
  <c r="I359" i="1"/>
  <c r="J359" i="1" s="1"/>
  <c r="I360" i="1"/>
  <c r="J360" i="1" s="1"/>
  <c r="I361" i="1"/>
  <c r="J361" i="1" s="1"/>
  <c r="I362" i="1"/>
  <c r="J362" i="1" s="1"/>
  <c r="I363" i="1"/>
  <c r="J363" i="1" s="1"/>
  <c r="I365" i="1"/>
  <c r="F351" i="1"/>
  <c r="G351" i="1" s="1"/>
  <c r="F352" i="1"/>
  <c r="G352" i="1" s="1"/>
  <c r="F353" i="1"/>
  <c r="G353" i="1" s="1"/>
  <c r="F354" i="1"/>
  <c r="G354" i="1" s="1"/>
  <c r="F355" i="1"/>
  <c r="G355" i="1" s="1"/>
  <c r="F356" i="1"/>
  <c r="G356" i="1" s="1"/>
  <c r="F357" i="1"/>
  <c r="G357" i="1" s="1"/>
  <c r="F358" i="1"/>
  <c r="F359" i="1"/>
  <c r="G359" i="1" s="1"/>
  <c r="F360" i="1"/>
  <c r="G360" i="1" s="1"/>
  <c r="F361" i="1"/>
  <c r="G361" i="1" s="1"/>
  <c r="F362" i="1"/>
  <c r="G362" i="1" s="1"/>
  <c r="F363" i="1"/>
  <c r="F365" i="1"/>
  <c r="C365" i="1"/>
  <c r="D365" i="1" s="1"/>
  <c r="C363" i="1"/>
  <c r="D363" i="1" s="1"/>
  <c r="C362" i="1"/>
  <c r="D362" i="1" s="1"/>
  <c r="C352" i="1"/>
  <c r="C353" i="1"/>
  <c r="D353" i="1" s="1"/>
  <c r="C354" i="1"/>
  <c r="D354" i="1" s="1"/>
  <c r="C355" i="1"/>
  <c r="D355" i="1" s="1"/>
  <c r="C356" i="1"/>
  <c r="D356" i="1" s="1"/>
  <c r="C357" i="1"/>
  <c r="D357" i="1" s="1"/>
  <c r="C358" i="1"/>
  <c r="D358" i="1" s="1"/>
  <c r="C359" i="1"/>
  <c r="D359" i="1" s="1"/>
  <c r="C360" i="1"/>
  <c r="C361" i="1"/>
  <c r="D361" i="1" s="1"/>
  <c r="C351" i="1"/>
  <c r="I328" i="1"/>
  <c r="I329" i="1"/>
  <c r="J329" i="1" s="1"/>
  <c r="I330" i="1"/>
  <c r="J330" i="1" s="1"/>
  <c r="I331" i="1"/>
  <c r="J331" i="1" s="1"/>
  <c r="I332" i="1"/>
  <c r="J332" i="1" s="1"/>
  <c r="I333" i="1"/>
  <c r="J333" i="1" s="1"/>
  <c r="I334" i="1"/>
  <c r="J334" i="1" s="1"/>
  <c r="I335" i="1"/>
  <c r="I336" i="1"/>
  <c r="J336" i="1" s="1"/>
  <c r="I337" i="1"/>
  <c r="I338" i="1"/>
  <c r="J338" i="1" s="1"/>
  <c r="I339" i="1"/>
  <c r="J339" i="1" s="1"/>
  <c r="I340" i="1"/>
  <c r="J340" i="1" s="1"/>
  <c r="I342" i="1"/>
  <c r="J342" i="1" s="1"/>
  <c r="F328" i="1"/>
  <c r="G328" i="1" s="1"/>
  <c r="F329" i="1"/>
  <c r="G329" i="1" s="1"/>
  <c r="F330" i="1"/>
  <c r="G330" i="1" s="1"/>
  <c r="F331" i="1"/>
  <c r="G331" i="1" s="1"/>
  <c r="F332" i="1"/>
  <c r="F333" i="1"/>
  <c r="G333" i="1" s="1"/>
  <c r="F334" i="1"/>
  <c r="G334" i="1" s="1"/>
  <c r="F335" i="1"/>
  <c r="F336" i="1"/>
  <c r="G336" i="1" s="1"/>
  <c r="F337" i="1"/>
  <c r="G337" i="1" s="1"/>
  <c r="F338" i="1"/>
  <c r="G338" i="1" s="1"/>
  <c r="F339" i="1"/>
  <c r="G339" i="1" s="1"/>
  <c r="F340" i="1"/>
  <c r="G340" i="1" s="1"/>
  <c r="F342" i="1"/>
  <c r="G342" i="1" s="1"/>
  <c r="C342" i="1"/>
  <c r="D342" i="1" s="1"/>
  <c r="C340" i="1"/>
  <c r="D340" i="1" s="1"/>
  <c r="C339" i="1"/>
  <c r="D339" i="1" s="1"/>
  <c r="C329" i="1"/>
  <c r="C330" i="1"/>
  <c r="D330" i="1" s="1"/>
  <c r="C331" i="1"/>
  <c r="D331" i="1" s="1"/>
  <c r="C332" i="1"/>
  <c r="D332" i="1" s="1"/>
  <c r="C333" i="1"/>
  <c r="D333" i="1" s="1"/>
  <c r="C334" i="1"/>
  <c r="D334" i="1" s="1"/>
  <c r="C335" i="1"/>
  <c r="D335" i="1" s="1"/>
  <c r="C336" i="1"/>
  <c r="C337" i="1"/>
  <c r="D337" i="1" s="1"/>
  <c r="C338" i="1"/>
  <c r="C328" i="1"/>
  <c r="D328" i="1" s="1"/>
  <c r="I305" i="1"/>
  <c r="J305" i="1" s="1"/>
  <c r="I306" i="1"/>
  <c r="I307" i="1"/>
  <c r="J307" i="1" s="1"/>
  <c r="I308" i="1"/>
  <c r="J308" i="1" s="1"/>
  <c r="I309" i="1"/>
  <c r="I310" i="1"/>
  <c r="I311" i="1"/>
  <c r="I312" i="1"/>
  <c r="J312" i="1" s="1"/>
  <c r="I313" i="1"/>
  <c r="J313" i="1" s="1"/>
  <c r="I314" i="1"/>
  <c r="J314" i="1" s="1"/>
  <c r="I315" i="1"/>
  <c r="J315" i="1" s="1"/>
  <c r="I316" i="1"/>
  <c r="J316" i="1" s="1"/>
  <c r="I317" i="1"/>
  <c r="J317" i="1" s="1"/>
  <c r="I319" i="1"/>
  <c r="I318" i="1" s="1"/>
  <c r="J318" i="1" s="1"/>
  <c r="F305" i="1"/>
  <c r="G305" i="1" s="1"/>
  <c r="F306" i="1"/>
  <c r="F307" i="1"/>
  <c r="G307" i="1" s="1"/>
  <c r="F308" i="1"/>
  <c r="G308" i="1" s="1"/>
  <c r="F309" i="1"/>
  <c r="G309" i="1" s="1"/>
  <c r="F310" i="1"/>
  <c r="F311" i="1"/>
  <c r="G311" i="1" s="1"/>
  <c r="F312" i="1"/>
  <c r="F313" i="1"/>
  <c r="F314" i="1"/>
  <c r="F315" i="1"/>
  <c r="F316" i="1"/>
  <c r="F317" i="1"/>
  <c r="G317" i="1" s="1"/>
  <c r="F319" i="1"/>
  <c r="F318" i="1" s="1"/>
  <c r="G318" i="1" s="1"/>
  <c r="C319" i="1"/>
  <c r="C317" i="1"/>
  <c r="C316" i="1"/>
  <c r="D316" i="1" s="1"/>
  <c r="C306" i="1"/>
  <c r="C307" i="1"/>
  <c r="C308" i="1"/>
  <c r="C309" i="1"/>
  <c r="D309" i="1" s="1"/>
  <c r="C310" i="1"/>
  <c r="C311" i="1"/>
  <c r="D311" i="1" s="1"/>
  <c r="C312" i="1"/>
  <c r="C313" i="1"/>
  <c r="D313" i="1" s="1"/>
  <c r="C314" i="1"/>
  <c r="C315" i="1"/>
  <c r="C305" i="1"/>
  <c r="H181" i="1"/>
  <c r="H180" i="1"/>
  <c r="H179" i="1"/>
  <c r="H178" i="1"/>
  <c r="H177" i="1"/>
  <c r="H176" i="1"/>
  <c r="H175" i="1"/>
  <c r="H174" i="1"/>
  <c r="H173" i="1"/>
  <c r="H172" i="1"/>
  <c r="H171" i="1"/>
  <c r="H170" i="1"/>
  <c r="H169" i="1"/>
  <c r="H168" i="1"/>
  <c r="H167" i="1"/>
  <c r="I259" i="1"/>
  <c r="J259" i="1" s="1"/>
  <c r="I260" i="1"/>
  <c r="J260" i="1" s="1"/>
  <c r="I261" i="1"/>
  <c r="J261" i="1" s="1"/>
  <c r="I262" i="1"/>
  <c r="J262" i="1" s="1"/>
  <c r="I263" i="1"/>
  <c r="J263" i="1" s="1"/>
  <c r="I264" i="1"/>
  <c r="I265" i="1"/>
  <c r="J265" i="1" s="1"/>
  <c r="I266" i="1"/>
  <c r="J266" i="1" s="1"/>
  <c r="I267" i="1"/>
  <c r="J267" i="1" s="1"/>
  <c r="I268" i="1"/>
  <c r="I269" i="1"/>
  <c r="J269" i="1" s="1"/>
  <c r="I270" i="1"/>
  <c r="I271" i="1"/>
  <c r="I273" i="1"/>
  <c r="J273" i="1" s="1"/>
  <c r="F259" i="1"/>
  <c r="F260" i="1"/>
  <c r="G260" i="1" s="1"/>
  <c r="F261" i="1"/>
  <c r="G261" i="1" s="1"/>
  <c r="F262" i="1"/>
  <c r="G262" i="1" s="1"/>
  <c r="F263" i="1"/>
  <c r="F264" i="1"/>
  <c r="G264" i="1" s="1"/>
  <c r="F265" i="1"/>
  <c r="F266" i="1"/>
  <c r="F267" i="1"/>
  <c r="F268" i="1"/>
  <c r="G268" i="1" s="1"/>
  <c r="F269" i="1"/>
  <c r="G269" i="1" s="1"/>
  <c r="F270" i="1"/>
  <c r="G270" i="1" s="1"/>
  <c r="F271" i="1"/>
  <c r="F273" i="1"/>
  <c r="G273" i="1" s="1"/>
  <c r="C273" i="1"/>
  <c r="C271" i="1"/>
  <c r="D271" i="1" s="1"/>
  <c r="C270" i="1"/>
  <c r="D270" i="1" s="1"/>
  <c r="C260" i="1"/>
  <c r="C261" i="1"/>
  <c r="C262" i="1"/>
  <c r="C263" i="1"/>
  <c r="D263" i="1" s="1"/>
  <c r="C264" i="1"/>
  <c r="C265" i="1"/>
  <c r="D265" i="1" s="1"/>
  <c r="C266" i="1"/>
  <c r="D266" i="1" s="1"/>
  <c r="C267" i="1"/>
  <c r="D267" i="1" s="1"/>
  <c r="C268" i="1"/>
  <c r="D268" i="1" s="1"/>
  <c r="C269" i="1"/>
  <c r="D269" i="1" s="1"/>
  <c r="C259" i="1"/>
  <c r="D259" i="1" s="1"/>
  <c r="I236" i="1"/>
  <c r="J236" i="1" s="1"/>
  <c r="I237" i="1"/>
  <c r="J237" i="1" s="1"/>
  <c r="I238" i="1"/>
  <c r="I239" i="1"/>
  <c r="J239" i="1" s="1"/>
  <c r="I240" i="1"/>
  <c r="J240" i="1" s="1"/>
  <c r="I241" i="1"/>
  <c r="J241" i="1" s="1"/>
  <c r="I242" i="1"/>
  <c r="J242" i="1" s="1"/>
  <c r="I243" i="1"/>
  <c r="I244" i="1"/>
  <c r="I245" i="1"/>
  <c r="J245" i="1" s="1"/>
  <c r="I246" i="1"/>
  <c r="I247" i="1"/>
  <c r="J247" i="1" s="1"/>
  <c r="I248" i="1"/>
  <c r="J248" i="1" s="1"/>
  <c r="I250" i="1"/>
  <c r="F236" i="1"/>
  <c r="G236" i="1" s="1"/>
  <c r="F237" i="1"/>
  <c r="G237" i="1" s="1"/>
  <c r="F238" i="1"/>
  <c r="G238" i="1" s="1"/>
  <c r="F239" i="1"/>
  <c r="F240" i="1"/>
  <c r="G240" i="1" s="1"/>
  <c r="F241" i="1"/>
  <c r="G241" i="1" s="1"/>
  <c r="F242" i="1"/>
  <c r="G242" i="1" s="1"/>
  <c r="F243" i="1"/>
  <c r="G243" i="1" s="1"/>
  <c r="F244" i="1"/>
  <c r="G244" i="1" s="1"/>
  <c r="F245" i="1"/>
  <c r="G245" i="1" s="1"/>
  <c r="F246" i="1"/>
  <c r="G246" i="1" s="1"/>
  <c r="F247" i="1"/>
  <c r="F248" i="1"/>
  <c r="G248" i="1" s="1"/>
  <c r="F250" i="1"/>
  <c r="F249" i="1" s="1"/>
  <c r="C250" i="1"/>
  <c r="C249" i="1" s="1"/>
  <c r="D249" i="1" s="1"/>
  <c r="C248" i="1"/>
  <c r="D248" i="1" s="1"/>
  <c r="C247" i="1"/>
  <c r="D247" i="1" s="1"/>
  <c r="C237" i="1"/>
  <c r="C238" i="1"/>
  <c r="D238" i="1" s="1"/>
  <c r="C239" i="1"/>
  <c r="D239" i="1" s="1"/>
  <c r="C240" i="1"/>
  <c r="C241" i="1"/>
  <c r="D241" i="1" s="1"/>
  <c r="C242" i="1"/>
  <c r="D242" i="1" s="1"/>
  <c r="C243" i="1"/>
  <c r="C244" i="1"/>
  <c r="D244" i="1" s="1"/>
  <c r="C245" i="1"/>
  <c r="C246" i="1"/>
  <c r="D246" i="1" s="1"/>
  <c r="C236" i="1"/>
  <c r="I213" i="1"/>
  <c r="J213" i="1" s="1"/>
  <c r="I214" i="1"/>
  <c r="J214" i="1" s="1"/>
  <c r="I215" i="1"/>
  <c r="J215" i="1" s="1"/>
  <c r="I216" i="1"/>
  <c r="I217" i="1"/>
  <c r="J217" i="1" s="1"/>
  <c r="I218" i="1"/>
  <c r="J218" i="1" s="1"/>
  <c r="I219" i="1"/>
  <c r="I220" i="1"/>
  <c r="J220" i="1" s="1"/>
  <c r="I221" i="1"/>
  <c r="I222" i="1"/>
  <c r="J222" i="1" s="1"/>
  <c r="I223" i="1"/>
  <c r="J223" i="1" s="1"/>
  <c r="I224" i="1"/>
  <c r="J224" i="1" s="1"/>
  <c r="I225" i="1"/>
  <c r="I227" i="1"/>
  <c r="F213" i="1"/>
  <c r="G213" i="1" s="1"/>
  <c r="F214" i="1"/>
  <c r="G214" i="1" s="1"/>
  <c r="F215" i="1"/>
  <c r="F216" i="1"/>
  <c r="F217" i="1"/>
  <c r="G217" i="1" s="1"/>
  <c r="F218" i="1"/>
  <c r="G218" i="1" s="1"/>
  <c r="F219" i="1"/>
  <c r="G219" i="1" s="1"/>
  <c r="F220" i="1"/>
  <c r="F221" i="1"/>
  <c r="G221" i="1" s="1"/>
  <c r="F222" i="1"/>
  <c r="G222" i="1" s="1"/>
  <c r="F223" i="1"/>
  <c r="G223" i="1" s="1"/>
  <c r="F224" i="1"/>
  <c r="F225" i="1"/>
  <c r="G225" i="1" s="1"/>
  <c r="F227" i="1"/>
  <c r="F226" i="1" s="1"/>
  <c r="G226" i="1" s="1"/>
  <c r="C227" i="1"/>
  <c r="C225" i="1"/>
  <c r="C224" i="1"/>
  <c r="D224" i="1" s="1"/>
  <c r="C214" i="1"/>
  <c r="C215" i="1"/>
  <c r="D215" i="1" s="1"/>
  <c r="C216" i="1"/>
  <c r="D216" i="1" s="1"/>
  <c r="C217" i="1"/>
  <c r="C218" i="1"/>
  <c r="D218" i="1" s="1"/>
  <c r="C219" i="1"/>
  <c r="D219" i="1" s="1"/>
  <c r="C220" i="1"/>
  <c r="D220" i="1" s="1"/>
  <c r="C221" i="1"/>
  <c r="D221" i="1" s="1"/>
  <c r="C222" i="1"/>
  <c r="C223" i="1"/>
  <c r="C213" i="1"/>
  <c r="D213" i="1" s="1"/>
  <c r="I190" i="1"/>
  <c r="J190" i="1" s="1"/>
  <c r="I191" i="1"/>
  <c r="I192" i="1"/>
  <c r="J192" i="1" s="1"/>
  <c r="I193" i="1"/>
  <c r="J193" i="1" s="1"/>
  <c r="I194" i="1"/>
  <c r="I195" i="1"/>
  <c r="I196" i="1"/>
  <c r="J196" i="1" s="1"/>
  <c r="I197" i="1"/>
  <c r="J197" i="1" s="1"/>
  <c r="I198" i="1"/>
  <c r="J198" i="1" s="1"/>
  <c r="I199" i="1"/>
  <c r="J199" i="1" s="1"/>
  <c r="I200" i="1"/>
  <c r="J200" i="1" s="1"/>
  <c r="I201" i="1"/>
  <c r="J201" i="1" s="1"/>
  <c r="I202" i="1"/>
  <c r="J202" i="1" s="1"/>
  <c r="I204" i="1"/>
  <c r="F190" i="1"/>
  <c r="F191" i="1"/>
  <c r="F192" i="1"/>
  <c r="F193" i="1"/>
  <c r="F194" i="1"/>
  <c r="G194" i="1" s="1"/>
  <c r="F195" i="1"/>
  <c r="G195" i="1" s="1"/>
  <c r="F196" i="1"/>
  <c r="F197" i="1"/>
  <c r="F198" i="1"/>
  <c r="F199" i="1"/>
  <c r="G199" i="1" s="1"/>
  <c r="F200" i="1"/>
  <c r="G200" i="1" s="1"/>
  <c r="F201" i="1"/>
  <c r="G201" i="1" s="1"/>
  <c r="F202" i="1"/>
  <c r="G202" i="1" s="1"/>
  <c r="F204" i="1"/>
  <c r="G204" i="1" s="1"/>
  <c r="C204" i="1"/>
  <c r="C203" i="1" s="1"/>
  <c r="C202" i="1"/>
  <c r="C201" i="1"/>
  <c r="C191" i="1"/>
  <c r="C192" i="1"/>
  <c r="D192" i="1" s="1"/>
  <c r="C193" i="1"/>
  <c r="D193" i="1" s="1"/>
  <c r="C194" i="1"/>
  <c r="D194" i="1" s="1"/>
  <c r="C195" i="1"/>
  <c r="D195" i="1" s="1"/>
  <c r="C196" i="1"/>
  <c r="C197" i="1"/>
  <c r="D197" i="1" s="1"/>
  <c r="C198" i="1"/>
  <c r="C199" i="1"/>
  <c r="C200" i="1"/>
  <c r="C190" i="1"/>
  <c r="D190" i="1" s="1"/>
  <c r="I144" i="1"/>
  <c r="J144" i="1" s="1"/>
  <c r="I145" i="1"/>
  <c r="I146" i="1"/>
  <c r="J146" i="1" s="1"/>
  <c r="I147" i="1"/>
  <c r="J147" i="1" s="1"/>
  <c r="I148" i="1"/>
  <c r="J148" i="1" s="1"/>
  <c r="I149" i="1"/>
  <c r="J149" i="1" s="1"/>
  <c r="I150" i="1"/>
  <c r="J150" i="1" s="1"/>
  <c r="I151" i="1"/>
  <c r="J151" i="1" s="1"/>
  <c r="I152" i="1"/>
  <c r="J152" i="1" s="1"/>
  <c r="I153" i="1"/>
  <c r="J153" i="1" s="1"/>
  <c r="I154" i="1"/>
  <c r="J154" i="1" s="1"/>
  <c r="I155" i="1"/>
  <c r="J155" i="1" s="1"/>
  <c r="I156" i="1"/>
  <c r="J156" i="1" s="1"/>
  <c r="I158" i="1"/>
  <c r="J158" i="1" s="1"/>
  <c r="F144" i="1"/>
  <c r="G144" i="1" s="1"/>
  <c r="F145" i="1"/>
  <c r="G145" i="1" s="1"/>
  <c r="F146" i="1"/>
  <c r="F147" i="1"/>
  <c r="G147" i="1" s="1"/>
  <c r="F148" i="1"/>
  <c r="F149" i="1"/>
  <c r="G149" i="1" s="1"/>
  <c r="F150" i="1"/>
  <c r="F151" i="1"/>
  <c r="G151" i="1" s="1"/>
  <c r="F152" i="1"/>
  <c r="F153" i="1"/>
  <c r="G153" i="1" s="1"/>
  <c r="F154" i="1"/>
  <c r="F155" i="1"/>
  <c r="G155" i="1" s="1"/>
  <c r="F156" i="1"/>
  <c r="F158" i="1"/>
  <c r="G158" i="1" s="1"/>
  <c r="C158" i="1"/>
  <c r="D158" i="1" s="1"/>
  <c r="C156" i="1"/>
  <c r="D156" i="1" s="1"/>
  <c r="C155" i="1"/>
  <c r="D155" i="1" s="1"/>
  <c r="C145" i="1"/>
  <c r="C146" i="1"/>
  <c r="D146" i="1" s="1"/>
  <c r="C147" i="1"/>
  <c r="D147" i="1" s="1"/>
  <c r="C148" i="1"/>
  <c r="D148" i="1" s="1"/>
  <c r="C149" i="1"/>
  <c r="C150" i="1"/>
  <c r="D150" i="1" s="1"/>
  <c r="C151" i="1"/>
  <c r="C152" i="1"/>
  <c r="D152" i="1" s="1"/>
  <c r="C153" i="1"/>
  <c r="C154" i="1"/>
  <c r="D154" i="1" s="1"/>
  <c r="C144" i="1"/>
  <c r="I121" i="1"/>
  <c r="J121" i="1" s="1"/>
  <c r="I122" i="1"/>
  <c r="J122" i="1" s="1"/>
  <c r="I123" i="1"/>
  <c r="J123" i="1" s="1"/>
  <c r="I124" i="1"/>
  <c r="J124" i="1" s="1"/>
  <c r="I125" i="1"/>
  <c r="J125" i="1" s="1"/>
  <c r="I126" i="1"/>
  <c r="J126" i="1" s="1"/>
  <c r="I127" i="1"/>
  <c r="I128" i="1"/>
  <c r="J128" i="1" s="1"/>
  <c r="I129" i="1"/>
  <c r="J129" i="1" s="1"/>
  <c r="I130" i="1"/>
  <c r="J130" i="1" s="1"/>
  <c r="I131" i="1"/>
  <c r="J131" i="1" s="1"/>
  <c r="I132" i="1"/>
  <c r="J132" i="1" s="1"/>
  <c r="I133" i="1"/>
  <c r="I135" i="1"/>
  <c r="J135" i="1" s="1"/>
  <c r="F121" i="1"/>
  <c r="F122" i="1"/>
  <c r="G122" i="1" s="1"/>
  <c r="F123" i="1"/>
  <c r="G123" i="1" s="1"/>
  <c r="F124" i="1"/>
  <c r="F125" i="1"/>
  <c r="G125" i="1" s="1"/>
  <c r="F126" i="1"/>
  <c r="F127" i="1"/>
  <c r="G127" i="1" s="1"/>
  <c r="F128" i="1"/>
  <c r="G128" i="1" s="1"/>
  <c r="F129" i="1"/>
  <c r="G129" i="1" s="1"/>
  <c r="F130" i="1"/>
  <c r="G130" i="1" s="1"/>
  <c r="F131" i="1"/>
  <c r="G131" i="1" s="1"/>
  <c r="F132" i="1"/>
  <c r="F133" i="1"/>
  <c r="G133" i="1" s="1"/>
  <c r="F135" i="1"/>
  <c r="G135" i="1" s="1"/>
  <c r="C135" i="1"/>
  <c r="D135" i="1" s="1"/>
  <c r="C133" i="1"/>
  <c r="D133" i="1" s="1"/>
  <c r="C132" i="1"/>
  <c r="D132" i="1" s="1"/>
  <c r="C122" i="1"/>
  <c r="D122" i="1" s="1"/>
  <c r="C123" i="1"/>
  <c r="D123" i="1" s="1"/>
  <c r="C124" i="1"/>
  <c r="D124" i="1" s="1"/>
  <c r="C125" i="1"/>
  <c r="D125" i="1" s="1"/>
  <c r="C126" i="1"/>
  <c r="D126" i="1" s="1"/>
  <c r="C127" i="1"/>
  <c r="D127" i="1" s="1"/>
  <c r="C128" i="1"/>
  <c r="D128" i="1" s="1"/>
  <c r="C129" i="1"/>
  <c r="C130" i="1"/>
  <c r="D130" i="1" s="1"/>
  <c r="C131" i="1"/>
  <c r="C121" i="1"/>
  <c r="D121" i="1" s="1"/>
  <c r="I98" i="1"/>
  <c r="J98" i="1" s="1"/>
  <c r="I99" i="1"/>
  <c r="J99" i="1" s="1"/>
  <c r="I100" i="1"/>
  <c r="J100" i="1" s="1"/>
  <c r="I101" i="1"/>
  <c r="J101" i="1" s="1"/>
  <c r="I102" i="1"/>
  <c r="J102" i="1" s="1"/>
  <c r="I103" i="1"/>
  <c r="I104" i="1"/>
  <c r="J104" i="1" s="1"/>
  <c r="I105" i="1"/>
  <c r="J105" i="1" s="1"/>
  <c r="I106" i="1"/>
  <c r="J106" i="1" s="1"/>
  <c r="I107" i="1"/>
  <c r="I108" i="1"/>
  <c r="J108" i="1" s="1"/>
  <c r="I109" i="1"/>
  <c r="J109" i="1" s="1"/>
  <c r="I110" i="1"/>
  <c r="J110" i="1" s="1"/>
  <c r="I112" i="1"/>
  <c r="F112" i="1"/>
  <c r="F111" i="1" s="1"/>
  <c r="G111" i="1" s="1"/>
  <c r="F110" i="1"/>
  <c r="G110" i="1" s="1"/>
  <c r="F109" i="1"/>
  <c r="G109" i="1" s="1"/>
  <c r="F108" i="1"/>
  <c r="F107" i="1"/>
  <c r="G107" i="1" s="1"/>
  <c r="F106" i="1"/>
  <c r="G106" i="1" s="1"/>
  <c r="F105" i="1"/>
  <c r="G105" i="1" s="1"/>
  <c r="F104" i="1"/>
  <c r="F103" i="1"/>
  <c r="G103" i="1" s="1"/>
  <c r="F102" i="1"/>
  <c r="G102" i="1" s="1"/>
  <c r="F101" i="1"/>
  <c r="G101" i="1" s="1"/>
  <c r="F100" i="1"/>
  <c r="G100" i="1" s="1"/>
  <c r="F99" i="1"/>
  <c r="G99" i="1" s="1"/>
  <c r="F98" i="1"/>
  <c r="C112" i="1"/>
  <c r="C110" i="1"/>
  <c r="D110" i="1" s="1"/>
  <c r="C109" i="1"/>
  <c r="D109" i="1" s="1"/>
  <c r="C99" i="1"/>
  <c r="C100" i="1"/>
  <c r="C101" i="1"/>
  <c r="D101" i="1" s="1"/>
  <c r="C102" i="1"/>
  <c r="D102" i="1" s="1"/>
  <c r="C103" i="1"/>
  <c r="D103" i="1" s="1"/>
  <c r="C104" i="1"/>
  <c r="D104" i="1" s="1"/>
  <c r="C105" i="1"/>
  <c r="D105" i="1" s="1"/>
  <c r="C106" i="1"/>
  <c r="D106" i="1" s="1"/>
  <c r="C107" i="1"/>
  <c r="D107" i="1" s="1"/>
  <c r="C108" i="1"/>
  <c r="D108" i="1" s="1"/>
  <c r="C98" i="1"/>
  <c r="D98" i="1" s="1"/>
  <c r="I75" i="1"/>
  <c r="J75" i="1" s="1"/>
  <c r="I76" i="1"/>
  <c r="J76" i="1" s="1"/>
  <c r="I77" i="1"/>
  <c r="J77" i="1" s="1"/>
  <c r="I78" i="1"/>
  <c r="J78" i="1" s="1"/>
  <c r="I79" i="1"/>
  <c r="J79" i="1" s="1"/>
  <c r="I80" i="1"/>
  <c r="J80" i="1" s="1"/>
  <c r="I81" i="1"/>
  <c r="J81" i="1" s="1"/>
  <c r="I82" i="1"/>
  <c r="J82" i="1" s="1"/>
  <c r="I83" i="1"/>
  <c r="J83" i="1" s="1"/>
  <c r="I84" i="1"/>
  <c r="J84" i="1" s="1"/>
  <c r="I85" i="1"/>
  <c r="I86" i="1"/>
  <c r="J86" i="1" s="1"/>
  <c r="I87" i="1"/>
  <c r="J87" i="1" s="1"/>
  <c r="I89" i="1"/>
  <c r="J89" i="1" s="1"/>
  <c r="F75" i="1"/>
  <c r="G75" i="1" s="1"/>
  <c r="F76" i="1"/>
  <c r="G76" i="1" s="1"/>
  <c r="F77" i="1"/>
  <c r="G77" i="1" s="1"/>
  <c r="F78" i="1"/>
  <c r="G78" i="1" s="1"/>
  <c r="F79" i="1"/>
  <c r="G79" i="1" s="1"/>
  <c r="F80" i="1"/>
  <c r="G80" i="1" s="1"/>
  <c r="F81" i="1"/>
  <c r="G81" i="1" s="1"/>
  <c r="F82" i="1"/>
  <c r="G82" i="1" s="1"/>
  <c r="F83" i="1"/>
  <c r="G83" i="1" s="1"/>
  <c r="F84" i="1"/>
  <c r="G84" i="1" s="1"/>
  <c r="F85" i="1"/>
  <c r="G85" i="1" s="1"/>
  <c r="F86" i="1"/>
  <c r="G86" i="1" s="1"/>
  <c r="F87" i="1"/>
  <c r="F89" i="1"/>
  <c r="F88" i="1" s="1"/>
  <c r="C89" i="1"/>
  <c r="C87" i="1"/>
  <c r="D87" i="1" s="1"/>
  <c r="C86" i="1"/>
  <c r="D86" i="1" s="1"/>
  <c r="C76" i="1"/>
  <c r="D76" i="1" s="1"/>
  <c r="C77" i="1"/>
  <c r="C78" i="1"/>
  <c r="D78" i="1" s="1"/>
  <c r="C79" i="1"/>
  <c r="D79" i="1" s="1"/>
  <c r="C80" i="1"/>
  <c r="D80" i="1" s="1"/>
  <c r="C81" i="1"/>
  <c r="C82" i="1"/>
  <c r="D82" i="1" s="1"/>
  <c r="C83" i="1"/>
  <c r="C84" i="1"/>
  <c r="D84" i="1" s="1"/>
  <c r="C85" i="1"/>
  <c r="D85" i="1" s="1"/>
  <c r="C75" i="1"/>
  <c r="D75" i="1" s="1"/>
  <c r="I52" i="1"/>
  <c r="I53" i="1"/>
  <c r="J53" i="1" s="1"/>
  <c r="I54" i="1"/>
  <c r="J54" i="1" s="1"/>
  <c r="I55" i="1"/>
  <c r="J55" i="1" s="1"/>
  <c r="I56" i="1"/>
  <c r="J56" i="1" s="1"/>
  <c r="I57" i="1"/>
  <c r="J57" i="1" s="1"/>
  <c r="I58" i="1"/>
  <c r="J58" i="1" s="1"/>
  <c r="I59" i="1"/>
  <c r="J59" i="1" s="1"/>
  <c r="I60" i="1"/>
  <c r="J60" i="1" s="1"/>
  <c r="I61" i="1"/>
  <c r="J61" i="1" s="1"/>
  <c r="I62" i="1"/>
  <c r="J62" i="1" s="1"/>
  <c r="I63" i="1"/>
  <c r="J63" i="1" s="1"/>
  <c r="I64" i="1"/>
  <c r="J64" i="1" s="1"/>
  <c r="I66" i="1"/>
  <c r="F52" i="1"/>
  <c r="G52" i="1" s="1"/>
  <c r="F53" i="1"/>
  <c r="F54" i="1"/>
  <c r="G54" i="1" s="1"/>
  <c r="F55" i="1"/>
  <c r="G55" i="1" s="1"/>
  <c r="F56" i="1"/>
  <c r="G56" i="1" s="1"/>
  <c r="F57" i="1"/>
  <c r="F58" i="1"/>
  <c r="G58" i="1" s="1"/>
  <c r="F59" i="1"/>
  <c r="G59" i="1" s="1"/>
  <c r="F60" i="1"/>
  <c r="G60" i="1" s="1"/>
  <c r="F61" i="1"/>
  <c r="F62" i="1"/>
  <c r="F63" i="1"/>
  <c r="G63" i="1" s="1"/>
  <c r="F64" i="1"/>
  <c r="G64" i="1" s="1"/>
  <c r="F66" i="1"/>
  <c r="F65" i="1" s="1"/>
  <c r="G65" i="1" s="1"/>
  <c r="C66" i="1"/>
  <c r="C64" i="1"/>
  <c r="D64" i="1" s="1"/>
  <c r="C63" i="1"/>
  <c r="D63" i="1" s="1"/>
  <c r="C53" i="1"/>
  <c r="D53" i="1" s="1"/>
  <c r="C54" i="1"/>
  <c r="C55" i="1"/>
  <c r="D55" i="1" s="1"/>
  <c r="C56" i="1"/>
  <c r="D56" i="1" s="1"/>
  <c r="C57" i="1"/>
  <c r="D57" i="1" s="1"/>
  <c r="C58" i="1"/>
  <c r="D58" i="1" s="1"/>
  <c r="C59" i="1"/>
  <c r="D59" i="1" s="1"/>
  <c r="C60" i="1"/>
  <c r="D60" i="1" s="1"/>
  <c r="C61" i="1"/>
  <c r="D61" i="1" s="1"/>
  <c r="C62" i="1"/>
  <c r="D62" i="1" s="1"/>
  <c r="C52" i="1"/>
  <c r="D52" i="1" s="1"/>
  <c r="F29" i="1"/>
  <c r="G29" i="1" s="1"/>
  <c r="I29" i="1"/>
  <c r="J29" i="1" s="1"/>
  <c r="F30" i="1"/>
  <c r="G30" i="1" s="1"/>
  <c r="I30" i="1"/>
  <c r="J30" i="1" s="1"/>
  <c r="F31" i="1"/>
  <c r="G31" i="1" s="1"/>
  <c r="I31" i="1"/>
  <c r="J31" i="1" s="1"/>
  <c r="F32" i="1"/>
  <c r="G32" i="1" s="1"/>
  <c r="I32" i="1"/>
  <c r="F33" i="1"/>
  <c r="G33" i="1" s="1"/>
  <c r="I33" i="1"/>
  <c r="J33" i="1" s="1"/>
  <c r="F34" i="1"/>
  <c r="G34" i="1" s="1"/>
  <c r="I34" i="1"/>
  <c r="J34" i="1" s="1"/>
  <c r="F35" i="1"/>
  <c r="G35" i="1" s="1"/>
  <c r="I35" i="1"/>
  <c r="J35" i="1" s="1"/>
  <c r="F36" i="1"/>
  <c r="G36" i="1" s="1"/>
  <c r="I36" i="1"/>
  <c r="J36" i="1" s="1"/>
  <c r="F37" i="1"/>
  <c r="G37" i="1" s="1"/>
  <c r="I37" i="1"/>
  <c r="J37" i="1" s="1"/>
  <c r="F38" i="1"/>
  <c r="G38" i="1" s="1"/>
  <c r="I38" i="1"/>
  <c r="J38" i="1" s="1"/>
  <c r="F39" i="1"/>
  <c r="G39" i="1" s="1"/>
  <c r="I39" i="1"/>
  <c r="J39" i="1" s="1"/>
  <c r="F40" i="1"/>
  <c r="G40" i="1" s="1"/>
  <c r="I40" i="1"/>
  <c r="J40" i="1" s="1"/>
  <c r="F41" i="1"/>
  <c r="G41" i="1" s="1"/>
  <c r="I41" i="1"/>
  <c r="F43" i="1"/>
  <c r="F42" i="1" s="1"/>
  <c r="G42" i="1" s="1"/>
  <c r="I43" i="1"/>
  <c r="I42" i="1" s="1"/>
  <c r="J42" i="1" s="1"/>
  <c r="D33" i="1"/>
  <c r="D37" i="1"/>
  <c r="D38" i="1"/>
  <c r="D30" i="1"/>
  <c r="D29" i="1"/>
  <c r="D41" i="1"/>
  <c r="D43" i="1"/>
  <c r="A2" i="16"/>
  <c r="A2" i="15"/>
  <c r="A2" i="14"/>
  <c r="A2" i="13"/>
  <c r="A2" i="12"/>
  <c r="A2" i="11"/>
  <c r="A2" i="10"/>
  <c r="A2" i="9"/>
  <c r="A2" i="8"/>
  <c r="A2" i="7"/>
  <c r="A2" i="6"/>
  <c r="A2" i="5"/>
  <c r="A2" i="4"/>
  <c r="A2" i="3"/>
  <c r="A2" i="2"/>
  <c r="K132" i="1"/>
  <c r="B136" i="1"/>
  <c r="L235" i="1" l="1"/>
  <c r="H166" i="1"/>
  <c r="L51" i="1"/>
  <c r="L304" i="1"/>
  <c r="K189" i="1"/>
  <c r="L327" i="1"/>
  <c r="E143" i="1"/>
  <c r="L350" i="1"/>
  <c r="L120" i="1"/>
  <c r="K350" i="1"/>
  <c r="L166" i="1"/>
  <c r="F350" i="1"/>
  <c r="E120" i="1"/>
  <c r="E28" i="1"/>
  <c r="B9" i="1"/>
  <c r="B13" i="1"/>
  <c r="B17" i="1"/>
  <c r="E258" i="1"/>
  <c r="E212" i="1"/>
  <c r="E97" i="1"/>
  <c r="H51" i="1"/>
  <c r="B7" i="1"/>
  <c r="B11" i="1"/>
  <c r="B19" i="1"/>
  <c r="L258" i="1"/>
  <c r="H28" i="1"/>
  <c r="K113" i="1"/>
  <c r="K159" i="1"/>
  <c r="K170" i="1"/>
  <c r="K251" i="1"/>
  <c r="K320" i="1"/>
  <c r="K288" i="1"/>
  <c r="K296" i="1"/>
  <c r="B6" i="1"/>
  <c r="B10" i="1"/>
  <c r="B18" i="1"/>
  <c r="E11" i="1"/>
  <c r="E15" i="1"/>
  <c r="E19" i="1"/>
  <c r="K90" i="1"/>
  <c r="K292" i="1"/>
  <c r="K366" i="1"/>
  <c r="K136" i="1"/>
  <c r="K274" i="1"/>
  <c r="H13" i="1"/>
  <c r="B12" i="1"/>
  <c r="B20" i="1"/>
  <c r="E17" i="1"/>
  <c r="E13" i="1"/>
  <c r="E9" i="1"/>
  <c r="E74" i="1"/>
  <c r="E235" i="1"/>
  <c r="E304" i="1"/>
  <c r="E373" i="1"/>
  <c r="K235" i="1"/>
  <c r="I341" i="1"/>
  <c r="J341" i="1" s="1"/>
  <c r="L77" i="1"/>
  <c r="M77" i="1" s="1"/>
  <c r="G411" i="1"/>
  <c r="J319" i="1"/>
  <c r="E166" i="1"/>
  <c r="E396" i="1"/>
  <c r="E51" i="1"/>
  <c r="E281" i="1"/>
  <c r="L62" i="1"/>
  <c r="M62" i="1" s="1"/>
  <c r="L261" i="1"/>
  <c r="M261" i="1" s="1"/>
  <c r="H8" i="1"/>
  <c r="H12" i="1"/>
  <c r="H16" i="1"/>
  <c r="H20" i="1"/>
  <c r="F134" i="1"/>
  <c r="G134" i="1" s="1"/>
  <c r="G112" i="1"/>
  <c r="G66" i="1"/>
  <c r="F157" i="1"/>
  <c r="G157" i="1" s="1"/>
  <c r="L43" i="1"/>
  <c r="M43" i="1" s="1"/>
  <c r="L64" i="1"/>
  <c r="M64" i="1" s="1"/>
  <c r="L198" i="1"/>
  <c r="M198" i="1" s="1"/>
  <c r="L220" i="1"/>
  <c r="M220" i="1" s="1"/>
  <c r="H17" i="1"/>
  <c r="L109" i="1"/>
  <c r="M109" i="1" s="1"/>
  <c r="L37" i="1"/>
  <c r="M37" i="1" s="1"/>
  <c r="G43" i="1"/>
  <c r="D204" i="1"/>
  <c r="I293" i="1"/>
  <c r="J293" i="1" s="1"/>
  <c r="G62" i="1"/>
  <c r="L155" i="1"/>
  <c r="M155" i="1" s="1"/>
  <c r="L80" i="1"/>
  <c r="M80" i="1" s="1"/>
  <c r="G250" i="1"/>
  <c r="J43" i="1"/>
  <c r="I157" i="1"/>
  <c r="J157" i="1" s="1"/>
  <c r="F272" i="1"/>
  <c r="G272" i="1" s="1"/>
  <c r="L399" i="1"/>
  <c r="M399" i="1" s="1"/>
  <c r="D261" i="1"/>
  <c r="L101" i="1"/>
  <c r="M101" i="1" s="1"/>
  <c r="I134" i="1"/>
  <c r="J134" i="1" s="1"/>
  <c r="G227" i="1"/>
  <c r="F387" i="1"/>
  <c r="G387" i="1" s="1"/>
  <c r="I410" i="1"/>
  <c r="J410" i="1" s="1"/>
  <c r="C387" i="1"/>
  <c r="D387" i="1" s="1"/>
  <c r="G89" i="1"/>
  <c r="I174" i="1"/>
  <c r="J174" i="1" s="1"/>
  <c r="H15" i="1"/>
  <c r="H19" i="1"/>
  <c r="L200" i="1"/>
  <c r="M200" i="1" s="1"/>
  <c r="L268" i="1"/>
  <c r="M268" i="1" s="1"/>
  <c r="H14" i="1"/>
  <c r="L30" i="1"/>
  <c r="M30" i="1" s="1"/>
  <c r="L78" i="1"/>
  <c r="M78" i="1" s="1"/>
  <c r="L79" i="1"/>
  <c r="M79" i="1" s="1"/>
  <c r="L130" i="1"/>
  <c r="M130" i="1" s="1"/>
  <c r="L340" i="1"/>
  <c r="M340" i="1" s="1"/>
  <c r="L388" i="1"/>
  <c r="M388" i="1" s="1"/>
  <c r="F177" i="1"/>
  <c r="G177" i="1" s="1"/>
  <c r="D81" i="1"/>
  <c r="L81" i="1"/>
  <c r="M81" i="1" s="1"/>
  <c r="D89" i="1"/>
  <c r="L89" i="1"/>
  <c r="M89" i="1" s="1"/>
  <c r="G192" i="1"/>
  <c r="F169" i="1"/>
  <c r="G169" i="1" s="1"/>
  <c r="L192" i="1"/>
  <c r="M192" i="1" s="1"/>
  <c r="D222" i="1"/>
  <c r="L222" i="1"/>
  <c r="M222" i="1" s="1"/>
  <c r="L269" i="1"/>
  <c r="M269" i="1" s="1"/>
  <c r="C88" i="1"/>
  <c r="D88" i="1" s="1"/>
  <c r="J66" i="1"/>
  <c r="I65" i="1"/>
  <c r="J65" i="1" s="1"/>
  <c r="F364" i="1"/>
  <c r="G364" i="1" s="1"/>
  <c r="G365" i="1"/>
  <c r="K294" i="1"/>
  <c r="L86" i="1"/>
  <c r="M86" i="1" s="1"/>
  <c r="L106" i="1"/>
  <c r="M106" i="1" s="1"/>
  <c r="L334" i="1"/>
  <c r="M334" i="1" s="1"/>
  <c r="L402" i="1"/>
  <c r="M402" i="1" s="1"/>
  <c r="J41" i="1"/>
  <c r="L41" i="1"/>
  <c r="M41" i="1" s="1"/>
  <c r="D77" i="1"/>
  <c r="J145" i="1"/>
  <c r="G220" i="1"/>
  <c r="F174" i="1"/>
  <c r="G174" i="1" s="1"/>
  <c r="K179" i="1"/>
  <c r="J310" i="1"/>
  <c r="I287" i="1"/>
  <c r="J287" i="1" s="1"/>
  <c r="D385" i="1"/>
  <c r="L385" i="1"/>
  <c r="M385" i="1" s="1"/>
  <c r="G398" i="1"/>
  <c r="F412" i="1"/>
  <c r="G412" i="1" s="1"/>
  <c r="J133" i="1"/>
  <c r="L133" i="1"/>
  <c r="M133" i="1" s="1"/>
  <c r="D151" i="1"/>
  <c r="L151" i="1"/>
  <c r="M151" i="1" s="1"/>
  <c r="D214" i="1"/>
  <c r="L214" i="1"/>
  <c r="M214" i="1" s="1"/>
  <c r="J225" i="1"/>
  <c r="L225" i="1"/>
  <c r="M225" i="1" s="1"/>
  <c r="J250" i="1"/>
  <c r="I249" i="1"/>
  <c r="J249" i="1" s="1"/>
  <c r="D273" i="1"/>
  <c r="C272" i="1"/>
  <c r="C274" i="1" s="1"/>
  <c r="D274" i="1" s="1"/>
  <c r="G266" i="1"/>
  <c r="L266" i="1"/>
  <c r="M266" i="1" s="1"/>
  <c r="D400" i="1"/>
  <c r="L400" i="1"/>
  <c r="M400" i="1" s="1"/>
  <c r="I177" i="1"/>
  <c r="J177" i="1" s="1"/>
  <c r="D83" i="1"/>
  <c r="L83" i="1"/>
  <c r="M83" i="1" s="1"/>
  <c r="G108" i="1"/>
  <c r="L108" i="1"/>
  <c r="M108" i="1" s="1"/>
  <c r="D200" i="1"/>
  <c r="C177" i="1"/>
  <c r="D177" i="1" s="1"/>
  <c r="L202" i="1"/>
  <c r="M202" i="1" s="1"/>
  <c r="J335" i="1"/>
  <c r="I289" i="1"/>
  <c r="J289" i="1" s="1"/>
  <c r="K171" i="1"/>
  <c r="K176" i="1"/>
  <c r="F179" i="1"/>
  <c r="G179" i="1" s="1"/>
  <c r="I175" i="1"/>
  <c r="J175" i="1" s="1"/>
  <c r="F176" i="1"/>
  <c r="G176" i="1" s="1"/>
  <c r="L273" i="1"/>
  <c r="M273" i="1" s="1"/>
  <c r="I387" i="1"/>
  <c r="J387" i="1" s="1"/>
  <c r="L59" i="1"/>
  <c r="M59" i="1" s="1"/>
  <c r="I88" i="1"/>
  <c r="J88" i="1" s="1"/>
  <c r="C174" i="1"/>
  <c r="D174" i="1" s="1"/>
  <c r="C169" i="1"/>
  <c r="D169" i="1" s="1"/>
  <c r="L248" i="1"/>
  <c r="M248" i="1" s="1"/>
  <c r="I272" i="1"/>
  <c r="L403" i="1"/>
  <c r="M403" i="1" s="1"/>
  <c r="G87" i="1"/>
  <c r="L87" i="1"/>
  <c r="M87" i="1" s="1"/>
  <c r="L122" i="1"/>
  <c r="M122" i="1" s="1"/>
  <c r="J127" i="1"/>
  <c r="L127" i="1"/>
  <c r="M127" i="1" s="1"/>
  <c r="D227" i="1"/>
  <c r="C226" i="1"/>
  <c r="C228" i="1" s="1"/>
  <c r="D228" i="1" s="1"/>
  <c r="J243" i="1"/>
  <c r="G267" i="1"/>
  <c r="L267" i="1"/>
  <c r="M267" i="1" s="1"/>
  <c r="G259" i="1"/>
  <c r="L259" i="1"/>
  <c r="M259" i="1" s="1"/>
  <c r="F283" i="1"/>
  <c r="G283" i="1" s="1"/>
  <c r="G405" i="1"/>
  <c r="L405" i="1"/>
  <c r="M405" i="1" s="1"/>
  <c r="F90" i="1"/>
  <c r="G90" i="1" s="1"/>
  <c r="L128" i="1"/>
  <c r="M128" i="1" s="1"/>
  <c r="L147" i="1"/>
  <c r="M147" i="1" s="1"/>
  <c r="C168" i="1"/>
  <c r="D168" i="1" s="1"/>
  <c r="H7" i="1"/>
  <c r="H11" i="1"/>
  <c r="F286" i="1"/>
  <c r="G286" i="1" s="1"/>
  <c r="K295" i="1"/>
  <c r="L42" i="1"/>
  <c r="M42" i="1" s="1"/>
  <c r="L39" i="1"/>
  <c r="M39" i="1" s="1"/>
  <c r="L102" i="1"/>
  <c r="M102" i="1" s="1"/>
  <c r="L218" i="1"/>
  <c r="M218" i="1" s="1"/>
  <c r="L356" i="1"/>
  <c r="M356" i="1" s="1"/>
  <c r="L352" i="1"/>
  <c r="M352" i="1" s="1"/>
  <c r="K283" i="1"/>
  <c r="J85" i="1"/>
  <c r="L85" i="1"/>
  <c r="M85" i="1" s="1"/>
  <c r="G132" i="1"/>
  <c r="L132" i="1"/>
  <c r="M132" i="1" s="1"/>
  <c r="J191" i="1"/>
  <c r="I168" i="1"/>
  <c r="J168" i="1" s="1"/>
  <c r="L40" i="1"/>
  <c r="M40" i="1" s="1"/>
  <c r="D40" i="1"/>
  <c r="L34" i="1"/>
  <c r="M34" i="1" s="1"/>
  <c r="L104" i="1"/>
  <c r="M104" i="1" s="1"/>
  <c r="L354" i="1"/>
  <c r="M354" i="1" s="1"/>
  <c r="L29" i="1"/>
  <c r="M29" i="1" s="1"/>
  <c r="D66" i="1"/>
  <c r="L66" i="1"/>
  <c r="M66" i="1" s="1"/>
  <c r="J52" i="1"/>
  <c r="D131" i="1"/>
  <c r="L131" i="1"/>
  <c r="M131" i="1" s="1"/>
  <c r="G150" i="1"/>
  <c r="L150" i="1"/>
  <c r="M150" i="1" s="1"/>
  <c r="D196" i="1"/>
  <c r="C173" i="1"/>
  <c r="D173" i="1" s="1"/>
  <c r="G198" i="1"/>
  <c r="F175" i="1"/>
  <c r="G175" i="1" s="1"/>
  <c r="G191" i="1"/>
  <c r="F168" i="1"/>
  <c r="G168" i="1" s="1"/>
  <c r="J194" i="1"/>
  <c r="I171" i="1"/>
  <c r="J171" i="1" s="1"/>
  <c r="G313" i="1"/>
  <c r="L313" i="1"/>
  <c r="M313" i="1" s="1"/>
  <c r="J306" i="1"/>
  <c r="I283" i="1"/>
  <c r="J283" i="1" s="1"/>
  <c r="D329" i="1"/>
  <c r="L329" i="1"/>
  <c r="M329" i="1" s="1"/>
  <c r="G363" i="1"/>
  <c r="L363" i="1"/>
  <c r="M363" i="1" s="1"/>
  <c r="K284" i="1"/>
  <c r="D407" i="1"/>
  <c r="L407" i="1"/>
  <c r="M407" i="1" s="1"/>
  <c r="J408" i="1"/>
  <c r="L408" i="1"/>
  <c r="M408" i="1" s="1"/>
  <c r="K412" i="1"/>
  <c r="K67" i="1"/>
  <c r="K44" i="1"/>
  <c r="K174" i="1"/>
  <c r="K178" i="1"/>
  <c r="K167" i="1"/>
  <c r="K175" i="1"/>
  <c r="K168" i="1"/>
  <c r="K180" i="1"/>
  <c r="K282" i="1"/>
  <c r="K286" i="1"/>
  <c r="K290" i="1"/>
  <c r="K287" i="1"/>
  <c r="K291" i="1"/>
  <c r="K281" i="1"/>
  <c r="K28" i="1"/>
  <c r="K120" i="1"/>
  <c r="K327" i="1"/>
  <c r="K74" i="1"/>
  <c r="K97" i="1"/>
  <c r="K304" i="1"/>
  <c r="K212" i="1"/>
  <c r="K396" i="1"/>
  <c r="K143" i="1"/>
  <c r="K51" i="1"/>
  <c r="K258" i="1"/>
  <c r="L35" i="1"/>
  <c r="M35" i="1" s="1"/>
  <c r="D35" i="1"/>
  <c r="L31" i="1"/>
  <c r="M31" i="1" s="1"/>
  <c r="D31" i="1"/>
  <c r="D42" i="1"/>
  <c r="F44" i="1"/>
  <c r="G44" i="1" s="1"/>
  <c r="L60" i="1"/>
  <c r="M60" i="1" s="1"/>
  <c r="L84" i="1"/>
  <c r="M84" i="1" s="1"/>
  <c r="L125" i="1"/>
  <c r="M125" i="1" s="1"/>
  <c r="I178" i="1"/>
  <c r="J178" i="1" s="1"/>
  <c r="L250" i="1"/>
  <c r="M250" i="1" s="1"/>
  <c r="I290" i="1"/>
  <c r="J290" i="1" s="1"/>
  <c r="C291" i="1"/>
  <c r="D291" i="1" s="1"/>
  <c r="D99" i="1"/>
  <c r="L99" i="1"/>
  <c r="M99" i="1" s="1"/>
  <c r="C111" i="1"/>
  <c r="D111" i="1" s="1"/>
  <c r="D112" i="1"/>
  <c r="L121" i="1"/>
  <c r="M121" i="1" s="1"/>
  <c r="G121" i="1"/>
  <c r="G197" i="1"/>
  <c r="L197" i="1"/>
  <c r="M197" i="1" s="1"/>
  <c r="L194" i="1"/>
  <c r="M194" i="1" s="1"/>
  <c r="F171" i="1"/>
  <c r="G171" i="1" s="1"/>
  <c r="G215" i="1"/>
  <c r="L215" i="1"/>
  <c r="M215" i="1" s="1"/>
  <c r="I226" i="1"/>
  <c r="J226" i="1" s="1"/>
  <c r="J227" i="1"/>
  <c r="J216" i="1"/>
  <c r="I170" i="1"/>
  <c r="J170" i="1" s="1"/>
  <c r="D243" i="1"/>
  <c r="L243" i="1"/>
  <c r="M243" i="1" s="1"/>
  <c r="D240" i="1"/>
  <c r="L240" i="1"/>
  <c r="M240" i="1" s="1"/>
  <c r="D250" i="1"/>
  <c r="C181" i="1"/>
  <c r="D181" i="1" s="1"/>
  <c r="D264" i="1"/>
  <c r="C172" i="1"/>
  <c r="D172" i="1" s="1"/>
  <c r="J271" i="1"/>
  <c r="I179" i="1"/>
  <c r="J179" i="1" s="1"/>
  <c r="J268" i="1"/>
  <c r="I176" i="1"/>
  <c r="J176" i="1" s="1"/>
  <c r="H182" i="1"/>
  <c r="H6" i="1"/>
  <c r="H10" i="1"/>
  <c r="H18" i="1"/>
  <c r="D315" i="1"/>
  <c r="L315" i="1"/>
  <c r="M315" i="1" s="1"/>
  <c r="D360" i="1"/>
  <c r="L360" i="1"/>
  <c r="M360" i="1" s="1"/>
  <c r="D398" i="1"/>
  <c r="L398" i="1"/>
  <c r="M398" i="1" s="1"/>
  <c r="D411" i="1"/>
  <c r="L411" i="1"/>
  <c r="M411" i="1" s="1"/>
  <c r="K166" i="1"/>
  <c r="G57" i="1"/>
  <c r="L57" i="1"/>
  <c r="M57" i="1" s="1"/>
  <c r="I364" i="1"/>
  <c r="J364" i="1" s="1"/>
  <c r="J365" i="1"/>
  <c r="E297" i="1"/>
  <c r="C251" i="1"/>
  <c r="D251" i="1" s="1"/>
  <c r="L38" i="1"/>
  <c r="M38" i="1" s="1"/>
  <c r="C134" i="1"/>
  <c r="C136" i="1" s="1"/>
  <c r="D136" i="1" s="1"/>
  <c r="F167" i="1"/>
  <c r="G167" i="1" s="1"/>
  <c r="L242" i="1"/>
  <c r="M242" i="1" s="1"/>
  <c r="F285" i="1"/>
  <c r="G285" i="1" s="1"/>
  <c r="I296" i="1"/>
  <c r="J296" i="1" s="1"/>
  <c r="F341" i="1"/>
  <c r="G341" i="1" s="1"/>
  <c r="L357" i="1"/>
  <c r="M357" i="1" s="1"/>
  <c r="C65" i="1"/>
  <c r="D54" i="1"/>
  <c r="L54" i="1"/>
  <c r="M54" i="1" s="1"/>
  <c r="L223" i="1"/>
  <c r="M223" i="1" s="1"/>
  <c r="D223" i="1"/>
  <c r="D225" i="1"/>
  <c r="C179" i="1"/>
  <c r="D179" i="1" s="1"/>
  <c r="D314" i="1"/>
  <c r="L314" i="1"/>
  <c r="M314" i="1" s="1"/>
  <c r="G315" i="1"/>
  <c r="F292" i="1"/>
  <c r="G292" i="1" s="1"/>
  <c r="G358" i="1"/>
  <c r="L358" i="1"/>
  <c r="M358" i="1" s="1"/>
  <c r="J354" i="1"/>
  <c r="I285" i="1"/>
  <c r="J285" i="1" s="1"/>
  <c r="D377" i="1"/>
  <c r="L377" i="1"/>
  <c r="M377" i="1" s="1"/>
  <c r="L58" i="1"/>
  <c r="M58" i="1" s="1"/>
  <c r="L56" i="1"/>
  <c r="M56" i="1" s="1"/>
  <c r="L82" i="1"/>
  <c r="M82" i="1" s="1"/>
  <c r="L76" i="1"/>
  <c r="M76" i="1" s="1"/>
  <c r="D202" i="1"/>
  <c r="L328" i="1"/>
  <c r="M328" i="1" s="1"/>
  <c r="D352" i="1"/>
  <c r="L144" i="1"/>
  <c r="M144" i="1" s="1"/>
  <c r="D379" i="1"/>
  <c r="L379" i="1"/>
  <c r="M379" i="1" s="1"/>
  <c r="J409" i="1"/>
  <c r="L409" i="1"/>
  <c r="M409" i="1" s="1"/>
  <c r="K205" i="1"/>
  <c r="K172" i="1"/>
  <c r="I181" i="1"/>
  <c r="L338" i="1"/>
  <c r="M338" i="1" s="1"/>
  <c r="B15" i="1"/>
  <c r="H297" i="1"/>
  <c r="K169" i="1"/>
  <c r="K173" i="1"/>
  <c r="K177" i="1"/>
  <c r="K181" i="1"/>
  <c r="K285" i="1"/>
  <c r="K9" i="1" s="1"/>
  <c r="K289" i="1"/>
  <c r="K293" i="1"/>
  <c r="K389" i="1"/>
  <c r="B8" i="1"/>
  <c r="B16" i="1"/>
  <c r="B297" i="1"/>
  <c r="B14" i="1"/>
  <c r="E7" i="1"/>
  <c r="G152" i="1"/>
  <c r="L152" i="1"/>
  <c r="M152" i="1" s="1"/>
  <c r="G224" i="1"/>
  <c r="L224" i="1"/>
  <c r="M224" i="1" s="1"/>
  <c r="I327" i="1"/>
  <c r="I235" i="1"/>
  <c r="I28" i="1"/>
  <c r="I304" i="1"/>
  <c r="I350" i="1"/>
  <c r="I120" i="1"/>
  <c r="I258" i="1"/>
  <c r="I281" i="1"/>
  <c r="I212" i="1"/>
  <c r="I166" i="1"/>
  <c r="I51" i="1"/>
  <c r="I373" i="1"/>
  <c r="I74" i="1"/>
  <c r="I143" i="1"/>
  <c r="I97" i="1"/>
  <c r="I189" i="1"/>
  <c r="L154" i="1"/>
  <c r="M154" i="1" s="1"/>
  <c r="G154" i="1"/>
  <c r="L146" i="1"/>
  <c r="M146" i="1" s="1"/>
  <c r="G146" i="1"/>
  <c r="C167" i="1"/>
  <c r="L190" i="1"/>
  <c r="C205" i="1"/>
  <c r="D205" i="1" s="1"/>
  <c r="G196" i="1"/>
  <c r="F173" i="1"/>
  <c r="G173" i="1" s="1"/>
  <c r="L196" i="1"/>
  <c r="M196" i="1" s="1"/>
  <c r="G193" i="1"/>
  <c r="F170" i="1"/>
  <c r="G170" i="1" s="1"/>
  <c r="L193" i="1"/>
  <c r="M193" i="1" s="1"/>
  <c r="G190" i="1"/>
  <c r="C44" i="1"/>
  <c r="D44" i="1" s="1"/>
  <c r="G156" i="1"/>
  <c r="L156" i="1"/>
  <c r="M156" i="1" s="1"/>
  <c r="G148" i="1"/>
  <c r="L148" i="1"/>
  <c r="M148" i="1" s="1"/>
  <c r="G265" i="1"/>
  <c r="L265" i="1"/>
  <c r="M265" i="1" s="1"/>
  <c r="G88" i="1"/>
  <c r="J195" i="1"/>
  <c r="I172" i="1"/>
  <c r="J172" i="1" s="1"/>
  <c r="G249" i="1"/>
  <c r="L36" i="1"/>
  <c r="M36" i="1" s="1"/>
  <c r="D36" i="1"/>
  <c r="F251" i="1"/>
  <c r="G251" i="1" s="1"/>
  <c r="L32" i="1"/>
  <c r="M32" i="1" s="1"/>
  <c r="J32" i="1"/>
  <c r="I44" i="1"/>
  <c r="J44" i="1" s="1"/>
  <c r="G61" i="1"/>
  <c r="L61" i="1"/>
  <c r="M61" i="1" s="1"/>
  <c r="G53" i="1"/>
  <c r="L53" i="1"/>
  <c r="M53" i="1" s="1"/>
  <c r="D100" i="1"/>
  <c r="L100" i="1"/>
  <c r="M100" i="1" s="1"/>
  <c r="G104" i="1"/>
  <c r="F113" i="1"/>
  <c r="G113" i="1" s="1"/>
  <c r="J112" i="1"/>
  <c r="L112" i="1"/>
  <c r="M112" i="1" s="1"/>
  <c r="I111" i="1"/>
  <c r="J103" i="1"/>
  <c r="L103" i="1"/>
  <c r="M103" i="1" s="1"/>
  <c r="D129" i="1"/>
  <c r="L129" i="1"/>
  <c r="M129" i="1" s="1"/>
  <c r="G124" i="1"/>
  <c r="L124" i="1"/>
  <c r="M124" i="1" s="1"/>
  <c r="D153" i="1"/>
  <c r="L153" i="1"/>
  <c r="M153" i="1" s="1"/>
  <c r="D145" i="1"/>
  <c r="L145" i="1"/>
  <c r="M145" i="1" s="1"/>
  <c r="C157" i="1"/>
  <c r="C159" i="1" s="1"/>
  <c r="D159" i="1" s="1"/>
  <c r="L158" i="1"/>
  <c r="M158" i="1" s="1"/>
  <c r="J221" i="1"/>
  <c r="L221" i="1"/>
  <c r="M221" i="1" s="1"/>
  <c r="D237" i="1"/>
  <c r="L237" i="1"/>
  <c r="M237" i="1" s="1"/>
  <c r="G247" i="1"/>
  <c r="L247" i="1"/>
  <c r="M247" i="1" s="1"/>
  <c r="G239" i="1"/>
  <c r="L239" i="1"/>
  <c r="M239" i="1" s="1"/>
  <c r="J244" i="1"/>
  <c r="L244" i="1"/>
  <c r="M244" i="1" s="1"/>
  <c r="D260" i="1"/>
  <c r="L260" i="1"/>
  <c r="M260" i="1" s="1"/>
  <c r="G126" i="1"/>
  <c r="L126" i="1"/>
  <c r="M126" i="1" s="1"/>
  <c r="D191" i="1"/>
  <c r="L191" i="1"/>
  <c r="M191" i="1" s="1"/>
  <c r="D217" i="1"/>
  <c r="L217" i="1"/>
  <c r="M217" i="1" s="1"/>
  <c r="D245" i="1"/>
  <c r="L245" i="1"/>
  <c r="M245" i="1" s="1"/>
  <c r="J246" i="1"/>
  <c r="L246" i="1"/>
  <c r="M246" i="1" s="1"/>
  <c r="J238" i="1"/>
  <c r="I169" i="1"/>
  <c r="L238" i="1"/>
  <c r="M238" i="1" s="1"/>
  <c r="D262" i="1"/>
  <c r="L262" i="1"/>
  <c r="M262" i="1" s="1"/>
  <c r="G383" i="1"/>
  <c r="L383" i="1"/>
  <c r="M383" i="1" s="1"/>
  <c r="D397" i="1"/>
  <c r="L397" i="1"/>
  <c r="C412" i="1"/>
  <c r="D412" i="1" s="1"/>
  <c r="F258" i="1"/>
  <c r="F166" i="1"/>
  <c r="F120" i="1"/>
  <c r="F327" i="1"/>
  <c r="F74" i="1"/>
  <c r="F189" i="1"/>
  <c r="F212" i="1"/>
  <c r="F143" i="1"/>
  <c r="F235" i="1"/>
  <c r="F97" i="1"/>
  <c r="F28" i="1"/>
  <c r="F304" i="1"/>
  <c r="F396" i="1"/>
  <c r="F51" i="1"/>
  <c r="F373" i="1"/>
  <c r="D203" i="1"/>
  <c r="F228" i="1"/>
  <c r="G228" i="1" s="1"/>
  <c r="H9" i="1"/>
  <c r="L52" i="1"/>
  <c r="L75" i="1"/>
  <c r="L110" i="1"/>
  <c r="M110" i="1" s="1"/>
  <c r="L105" i="1"/>
  <c r="M105" i="1" s="1"/>
  <c r="D144" i="1"/>
  <c r="L201" i="1"/>
  <c r="M201" i="1" s="1"/>
  <c r="J204" i="1"/>
  <c r="L195" i="1"/>
  <c r="M195" i="1" s="1"/>
  <c r="L227" i="1"/>
  <c r="M227" i="1" s="1"/>
  <c r="C171" i="1"/>
  <c r="L374" i="1"/>
  <c r="M374" i="1" s="1"/>
  <c r="L404" i="1"/>
  <c r="M404" i="1" s="1"/>
  <c r="J107" i="1"/>
  <c r="L107" i="1"/>
  <c r="M107" i="1" s="1"/>
  <c r="D149" i="1"/>
  <c r="L149" i="1"/>
  <c r="M149" i="1" s="1"/>
  <c r="D199" i="1"/>
  <c r="L199" i="1"/>
  <c r="M199" i="1" s="1"/>
  <c r="C176" i="1"/>
  <c r="D201" i="1"/>
  <c r="C178" i="1"/>
  <c r="F181" i="1"/>
  <c r="G181" i="1" s="1"/>
  <c r="F203" i="1"/>
  <c r="J219" i="1"/>
  <c r="I173" i="1"/>
  <c r="J173" i="1" s="1"/>
  <c r="L213" i="1"/>
  <c r="I167" i="1"/>
  <c r="G263" i="1"/>
  <c r="L263" i="1"/>
  <c r="M263" i="1" s="1"/>
  <c r="J270" i="1"/>
  <c r="L270" i="1"/>
  <c r="M270" i="1" s="1"/>
  <c r="J264" i="1"/>
  <c r="L264" i="1"/>
  <c r="M264" i="1" s="1"/>
  <c r="D307" i="1"/>
  <c r="L307" i="1"/>
  <c r="M307" i="1" s="1"/>
  <c r="D319" i="1"/>
  <c r="C318" i="1"/>
  <c r="D318" i="1" s="1"/>
  <c r="L336" i="1"/>
  <c r="M336" i="1" s="1"/>
  <c r="D336" i="1"/>
  <c r="L335" i="1"/>
  <c r="M335" i="1" s="1"/>
  <c r="G335" i="1"/>
  <c r="G332" i="1"/>
  <c r="L332" i="1"/>
  <c r="M332" i="1" s="1"/>
  <c r="J337" i="1"/>
  <c r="I291" i="1"/>
  <c r="J291" i="1" s="1"/>
  <c r="L337" i="1"/>
  <c r="M337" i="1" s="1"/>
  <c r="D351" i="1"/>
  <c r="L351" i="1"/>
  <c r="M351" i="1" s="1"/>
  <c r="J355" i="1"/>
  <c r="L355" i="1"/>
  <c r="M355" i="1" s="1"/>
  <c r="L378" i="1"/>
  <c r="M378" i="1" s="1"/>
  <c r="G378" i="1"/>
  <c r="G401" i="1"/>
  <c r="L401" i="1"/>
  <c r="M401" i="1" s="1"/>
  <c r="J406" i="1"/>
  <c r="L406" i="1"/>
  <c r="M406" i="1" s="1"/>
  <c r="F67" i="1"/>
  <c r="G67" i="1" s="1"/>
  <c r="L33" i="1"/>
  <c r="M33" i="1" s="1"/>
  <c r="L63" i="1"/>
  <c r="M63" i="1" s="1"/>
  <c r="L55" i="1"/>
  <c r="M55" i="1" s="1"/>
  <c r="L135" i="1"/>
  <c r="M135" i="1" s="1"/>
  <c r="L123" i="1"/>
  <c r="M123" i="1" s="1"/>
  <c r="F178" i="1"/>
  <c r="G178" i="1" s="1"/>
  <c r="L204" i="1"/>
  <c r="M204" i="1" s="1"/>
  <c r="I203" i="1"/>
  <c r="I205" i="1" s="1"/>
  <c r="J205" i="1" s="1"/>
  <c r="F172" i="1"/>
  <c r="L241" i="1"/>
  <c r="M241" i="1" s="1"/>
  <c r="G98" i="1"/>
  <c r="L98" i="1"/>
  <c r="D198" i="1"/>
  <c r="C175" i="1"/>
  <c r="C170" i="1"/>
  <c r="L219" i="1"/>
  <c r="M219" i="1" s="1"/>
  <c r="G216" i="1"/>
  <c r="L216" i="1"/>
  <c r="M216" i="1" s="1"/>
  <c r="L236" i="1"/>
  <c r="D236" i="1"/>
  <c r="G271" i="1"/>
  <c r="L271" i="1"/>
  <c r="M271" i="1" s="1"/>
  <c r="L311" i="1"/>
  <c r="M311" i="1" s="1"/>
  <c r="J311" i="1"/>
  <c r="H396" i="1"/>
  <c r="H143" i="1"/>
  <c r="H258" i="1"/>
  <c r="H189" i="1"/>
  <c r="H212" i="1"/>
  <c r="H235" i="1"/>
  <c r="H350" i="1"/>
  <c r="H327" i="1"/>
  <c r="H74" i="1"/>
  <c r="H97" i="1"/>
  <c r="H281" i="1"/>
  <c r="H373" i="1"/>
  <c r="H304" i="1"/>
  <c r="L381" i="1"/>
  <c r="M381" i="1" s="1"/>
  <c r="F294" i="1"/>
  <c r="G386" i="1"/>
  <c r="L380" i="1"/>
  <c r="M380" i="1" s="1"/>
  <c r="G380" i="1"/>
  <c r="L309" i="1"/>
  <c r="M309" i="1" s="1"/>
  <c r="J309" i="1"/>
  <c r="D338" i="1"/>
  <c r="L331" i="1"/>
  <c r="M331" i="1" s="1"/>
  <c r="F290" i="1"/>
  <c r="G290" i="1" s="1"/>
  <c r="G382" i="1"/>
  <c r="G374" i="1"/>
  <c r="K228" i="1"/>
  <c r="K343" i="1"/>
  <c r="B182" i="1"/>
  <c r="E182" i="1"/>
  <c r="L97" i="1"/>
  <c r="L189" i="1"/>
  <c r="L281" i="1"/>
  <c r="L373" i="1"/>
  <c r="L28" i="1"/>
  <c r="L396" i="1"/>
  <c r="L143" i="1"/>
  <c r="L74" i="1"/>
  <c r="C286" i="1"/>
  <c r="D286" i="1" s="1"/>
  <c r="F284" i="1"/>
  <c r="G376" i="1"/>
  <c r="E327" i="1"/>
  <c r="E189" i="1"/>
  <c r="L333" i="1"/>
  <c r="M333" i="1" s="1"/>
  <c r="L376" i="1"/>
  <c r="M376" i="1" s="1"/>
  <c r="F288" i="1"/>
  <c r="I284" i="1"/>
  <c r="J284" i="1" s="1"/>
  <c r="F282" i="1"/>
  <c r="L375" i="1"/>
  <c r="M375" i="1" s="1"/>
  <c r="L382" i="1"/>
  <c r="M382" i="1" s="1"/>
  <c r="L384" i="1"/>
  <c r="M384" i="1" s="1"/>
  <c r="L386" i="1"/>
  <c r="M386" i="1" s="1"/>
  <c r="I292" i="1"/>
  <c r="J292" i="1" s="1"/>
  <c r="C288" i="1"/>
  <c r="D288" i="1" s="1"/>
  <c r="L361" i="1"/>
  <c r="M361" i="1" s="1"/>
  <c r="L359" i="1"/>
  <c r="M359" i="1" s="1"/>
  <c r="L365" i="1"/>
  <c r="M365" i="1" s="1"/>
  <c r="L353" i="1"/>
  <c r="L362" i="1"/>
  <c r="M362" i="1" s="1"/>
  <c r="C364" i="1"/>
  <c r="L330" i="1"/>
  <c r="M330" i="1" s="1"/>
  <c r="L339" i="1"/>
  <c r="M339" i="1" s="1"/>
  <c r="C341" i="1"/>
  <c r="C343" i="1" s="1"/>
  <c r="D343" i="1" s="1"/>
  <c r="I282" i="1"/>
  <c r="C296" i="1"/>
  <c r="C290" i="1"/>
  <c r="C293" i="1"/>
  <c r="D293" i="1" s="1"/>
  <c r="C284" i="1"/>
  <c r="J328" i="1"/>
  <c r="C292" i="1"/>
  <c r="L342" i="1"/>
  <c r="M342" i="1" s="1"/>
  <c r="I294" i="1"/>
  <c r="G319" i="1"/>
  <c r="L319" i="1"/>
  <c r="M319" i="1" s="1"/>
  <c r="F296" i="1"/>
  <c r="D312" i="1"/>
  <c r="L312" i="1"/>
  <c r="M312" i="1" s="1"/>
  <c r="D317" i="1"/>
  <c r="C294" i="1"/>
  <c r="L317" i="1"/>
  <c r="M317" i="1" s="1"/>
  <c r="G312" i="1"/>
  <c r="F289" i="1"/>
  <c r="D306" i="1"/>
  <c r="C283" i="1"/>
  <c r="L306" i="1"/>
  <c r="M306" i="1" s="1"/>
  <c r="G314" i="1"/>
  <c r="F291" i="1"/>
  <c r="G306" i="1"/>
  <c r="F320" i="1"/>
  <c r="G320" i="1" s="1"/>
  <c r="D310" i="1"/>
  <c r="L310" i="1"/>
  <c r="M310" i="1" s="1"/>
  <c r="C287" i="1"/>
  <c r="G310" i="1"/>
  <c r="F287" i="1"/>
  <c r="C289" i="1"/>
  <c r="D305" i="1"/>
  <c r="L305" i="1"/>
  <c r="C282" i="1"/>
  <c r="D308" i="1"/>
  <c r="C285" i="1"/>
  <c r="L308" i="1"/>
  <c r="M308" i="1" s="1"/>
  <c r="G316" i="1"/>
  <c r="L316" i="1"/>
  <c r="M316" i="1" s="1"/>
  <c r="F293" i="1"/>
  <c r="I286" i="1"/>
  <c r="I320" i="1"/>
  <c r="J320" i="1" s="1"/>
  <c r="I288" i="1"/>
  <c r="K20" i="1" l="1"/>
  <c r="K16" i="1"/>
  <c r="I343" i="1"/>
  <c r="J343" i="1" s="1"/>
  <c r="K12" i="1"/>
  <c r="E21" i="1"/>
  <c r="F159" i="1"/>
  <c r="G159" i="1" s="1"/>
  <c r="F136" i="1"/>
  <c r="G136" i="1" s="1"/>
  <c r="I136" i="1"/>
  <c r="J136" i="1" s="1"/>
  <c r="F274" i="1"/>
  <c r="G274" i="1" s="1"/>
  <c r="L410" i="1"/>
  <c r="M410" i="1" s="1"/>
  <c r="K18" i="1"/>
  <c r="K10" i="1"/>
  <c r="I90" i="1"/>
  <c r="J90" i="1" s="1"/>
  <c r="I366" i="1"/>
  <c r="J366" i="1" s="1"/>
  <c r="L88" i="1"/>
  <c r="M88" i="1" s="1"/>
  <c r="L318" i="1"/>
  <c r="M318" i="1" s="1"/>
  <c r="L249" i="1"/>
  <c r="M249" i="1" s="1"/>
  <c r="I14" i="1"/>
  <c r="J14" i="1" s="1"/>
  <c r="C389" i="1"/>
  <c r="D389" i="1" s="1"/>
  <c r="I9" i="1"/>
  <c r="J9" i="1" s="1"/>
  <c r="I159" i="1"/>
  <c r="J159" i="1" s="1"/>
  <c r="I412" i="1"/>
  <c r="J412" i="1" s="1"/>
  <c r="I7" i="1"/>
  <c r="J7" i="1" s="1"/>
  <c r="I13" i="1"/>
  <c r="J13" i="1" s="1"/>
  <c r="F366" i="1"/>
  <c r="G366" i="1" s="1"/>
  <c r="K19" i="1"/>
  <c r="K15" i="1"/>
  <c r="I16" i="1"/>
  <c r="J16" i="1" s="1"/>
  <c r="L65" i="1"/>
  <c r="M65" i="1" s="1"/>
  <c r="K14" i="1"/>
  <c r="F18" i="1"/>
  <c r="G18" i="1" s="1"/>
  <c r="L181" i="1"/>
  <c r="M181" i="1" s="1"/>
  <c r="F7" i="1"/>
  <c r="G7" i="1" s="1"/>
  <c r="I11" i="1"/>
  <c r="J11" i="1" s="1"/>
  <c r="L226" i="1"/>
  <c r="M226" i="1" s="1"/>
  <c r="K8" i="1"/>
  <c r="F8" i="1"/>
  <c r="G8" i="1" s="1"/>
  <c r="F389" i="1"/>
  <c r="G389" i="1" s="1"/>
  <c r="L174" i="1"/>
  <c r="M174" i="1" s="1"/>
  <c r="K6" i="1"/>
  <c r="I67" i="1"/>
  <c r="J67" i="1" s="1"/>
  <c r="I389" i="1"/>
  <c r="J389" i="1" s="1"/>
  <c r="I251" i="1"/>
  <c r="J251" i="1" s="1"/>
  <c r="C113" i="1"/>
  <c r="D113" i="1" s="1"/>
  <c r="C180" i="1"/>
  <c r="D180" i="1" s="1"/>
  <c r="K11" i="1"/>
  <c r="K17" i="1"/>
  <c r="L290" i="1"/>
  <c r="M290" i="1" s="1"/>
  <c r="C295" i="1"/>
  <c r="D295" i="1" s="1"/>
  <c r="L177" i="1"/>
  <c r="M177" i="1" s="1"/>
  <c r="D226" i="1"/>
  <c r="L179" i="1"/>
  <c r="M179" i="1" s="1"/>
  <c r="B21" i="1"/>
  <c r="K7" i="1"/>
  <c r="K13" i="1"/>
  <c r="D272" i="1"/>
  <c r="L272" i="1"/>
  <c r="M272" i="1" s="1"/>
  <c r="L387" i="1"/>
  <c r="M387" i="1" s="1"/>
  <c r="C90" i="1"/>
  <c r="D90" i="1" s="1"/>
  <c r="F14" i="1"/>
  <c r="G14" i="1" s="1"/>
  <c r="J272" i="1"/>
  <c r="I274" i="1"/>
  <c r="J274" i="1" s="1"/>
  <c r="C8" i="1"/>
  <c r="D8" i="1" s="1"/>
  <c r="I18" i="1"/>
  <c r="J18" i="1" s="1"/>
  <c r="F295" i="1"/>
  <c r="G295" i="1" s="1"/>
  <c r="F10" i="1"/>
  <c r="G10" i="1" s="1"/>
  <c r="F9" i="1"/>
  <c r="G9" i="1" s="1"/>
  <c r="I228" i="1"/>
  <c r="J228" i="1" s="1"/>
  <c r="L168" i="1"/>
  <c r="M168" i="1" s="1"/>
  <c r="J181" i="1"/>
  <c r="I20" i="1"/>
  <c r="J20" i="1" s="1"/>
  <c r="I15" i="1"/>
  <c r="J15" i="1" s="1"/>
  <c r="C15" i="1"/>
  <c r="D15" i="1" s="1"/>
  <c r="I295" i="1"/>
  <c r="J295" i="1" s="1"/>
  <c r="I8" i="1"/>
  <c r="J8" i="1" s="1"/>
  <c r="G284" i="1"/>
  <c r="F343" i="1"/>
  <c r="G343" i="1" s="1"/>
  <c r="H21" i="1"/>
  <c r="I17" i="1"/>
  <c r="J17" i="1" s="1"/>
  <c r="F16" i="1"/>
  <c r="G16" i="1" s="1"/>
  <c r="D65" i="1"/>
  <c r="C67" i="1"/>
  <c r="D67" i="1" s="1"/>
  <c r="D134" i="1"/>
  <c r="L134" i="1"/>
  <c r="M134" i="1" s="1"/>
  <c r="K297" i="1"/>
  <c r="K182" i="1"/>
  <c r="L172" i="1"/>
  <c r="M172" i="1" s="1"/>
  <c r="G172" i="1"/>
  <c r="J167" i="1"/>
  <c r="D176" i="1"/>
  <c r="L176" i="1"/>
  <c r="M176" i="1" s="1"/>
  <c r="M397" i="1"/>
  <c r="M190" i="1"/>
  <c r="M98" i="1"/>
  <c r="D171" i="1"/>
  <c r="L171" i="1"/>
  <c r="M171" i="1" s="1"/>
  <c r="L284" i="1"/>
  <c r="M284" i="1" s="1"/>
  <c r="I6" i="1"/>
  <c r="J6" i="1" s="1"/>
  <c r="G294" i="1"/>
  <c r="M236" i="1"/>
  <c r="L170" i="1"/>
  <c r="M170" i="1" s="1"/>
  <c r="D170" i="1"/>
  <c r="D178" i="1"/>
  <c r="L178" i="1"/>
  <c r="M178" i="1" s="1"/>
  <c r="M75" i="1"/>
  <c r="D157" i="1"/>
  <c r="L157" i="1"/>
  <c r="M157" i="1" s="1"/>
  <c r="G203" i="1"/>
  <c r="F180" i="1"/>
  <c r="G180" i="1" s="1"/>
  <c r="J111" i="1"/>
  <c r="L111" i="1"/>
  <c r="M111" i="1" s="1"/>
  <c r="L203" i="1"/>
  <c r="M203" i="1" s="1"/>
  <c r="I180" i="1"/>
  <c r="J180" i="1" s="1"/>
  <c r="J203" i="1"/>
  <c r="M213" i="1"/>
  <c r="I113" i="1"/>
  <c r="J113" i="1" s="1"/>
  <c r="D167" i="1"/>
  <c r="L167" i="1"/>
  <c r="C320" i="1"/>
  <c r="D320" i="1" s="1"/>
  <c r="C10" i="1"/>
  <c r="D10" i="1" s="1"/>
  <c r="L175" i="1"/>
  <c r="M175" i="1" s="1"/>
  <c r="D175" i="1"/>
  <c r="M52" i="1"/>
  <c r="J169" i="1"/>
  <c r="L169" i="1"/>
  <c r="M169" i="1" s="1"/>
  <c r="L173" i="1"/>
  <c r="M173" i="1" s="1"/>
  <c r="F205" i="1"/>
  <c r="G205" i="1" s="1"/>
  <c r="L44" i="1"/>
  <c r="M44" i="1" s="1"/>
  <c r="G282" i="1"/>
  <c r="F6" i="1"/>
  <c r="G6" i="1" s="1"/>
  <c r="L389" i="1"/>
  <c r="M389" i="1" s="1"/>
  <c r="F12" i="1"/>
  <c r="G12" i="1" s="1"/>
  <c r="G288" i="1"/>
  <c r="L364" i="1"/>
  <c r="M364" i="1" s="1"/>
  <c r="D364" i="1"/>
  <c r="C366" i="1"/>
  <c r="D366" i="1" s="1"/>
  <c r="J294" i="1"/>
  <c r="C12" i="1"/>
  <c r="D12" i="1" s="1"/>
  <c r="M353" i="1"/>
  <c r="C16" i="1"/>
  <c r="D292" i="1"/>
  <c r="L292" i="1"/>
  <c r="M292" i="1" s="1"/>
  <c r="J282" i="1"/>
  <c r="L341" i="1"/>
  <c r="M341" i="1" s="1"/>
  <c r="D341" i="1"/>
  <c r="C17" i="1"/>
  <c r="D17" i="1" s="1"/>
  <c r="C14" i="1"/>
  <c r="D14" i="1" s="1"/>
  <c r="D290" i="1"/>
  <c r="D284" i="1"/>
  <c r="D296" i="1"/>
  <c r="C20" i="1"/>
  <c r="D20" i="1" s="1"/>
  <c r="L343" i="1"/>
  <c r="M343" i="1" s="1"/>
  <c r="L282" i="1"/>
  <c r="C6" i="1"/>
  <c r="D282" i="1"/>
  <c r="C18" i="1"/>
  <c r="D294" i="1"/>
  <c r="L294" i="1"/>
  <c r="M294" i="1" s="1"/>
  <c r="G296" i="1"/>
  <c r="F20" i="1"/>
  <c r="J286" i="1"/>
  <c r="I10" i="1"/>
  <c r="F17" i="1"/>
  <c r="G17" i="1" s="1"/>
  <c r="G293" i="1"/>
  <c r="L293" i="1"/>
  <c r="M293" i="1" s="1"/>
  <c r="L285" i="1"/>
  <c r="M285" i="1" s="1"/>
  <c r="C9" i="1"/>
  <c r="D285" i="1"/>
  <c r="D287" i="1"/>
  <c r="L287" i="1"/>
  <c r="M287" i="1" s="1"/>
  <c r="C11" i="1"/>
  <c r="C7" i="1"/>
  <c r="D283" i="1"/>
  <c r="L283" i="1"/>
  <c r="M283" i="1" s="1"/>
  <c r="L286" i="1"/>
  <c r="M286" i="1" s="1"/>
  <c r="G289" i="1"/>
  <c r="F13" i="1"/>
  <c r="G13" i="1" s="1"/>
  <c r="J288" i="1"/>
  <c r="I12" i="1"/>
  <c r="G287" i="1"/>
  <c r="F11" i="1"/>
  <c r="M305" i="1"/>
  <c r="L296" i="1"/>
  <c r="M296" i="1" s="1"/>
  <c r="D289" i="1"/>
  <c r="L289" i="1"/>
  <c r="M289" i="1" s="1"/>
  <c r="C13" i="1"/>
  <c r="L288" i="1"/>
  <c r="M288" i="1" s="1"/>
  <c r="G291" i="1"/>
  <c r="F15" i="1"/>
  <c r="G15" i="1" s="1"/>
  <c r="L291" i="1"/>
  <c r="M291" i="1" s="1"/>
  <c r="L320" i="1" l="1"/>
  <c r="M320" i="1" s="1"/>
  <c r="L90" i="1"/>
  <c r="M90" i="1" s="1"/>
  <c r="L251" i="1"/>
  <c r="M251" i="1" s="1"/>
  <c r="L412" i="1"/>
  <c r="M412" i="1" s="1"/>
  <c r="I297" i="1"/>
  <c r="J297" i="1" s="1"/>
  <c r="L67" i="1"/>
  <c r="M67" i="1" s="1"/>
  <c r="L228" i="1"/>
  <c r="M228" i="1" s="1"/>
  <c r="L366" i="1"/>
  <c r="M366" i="1" s="1"/>
  <c r="L159" i="1"/>
  <c r="M159" i="1" s="1"/>
  <c r="K21" i="1"/>
  <c r="L8" i="1"/>
  <c r="M8" i="1" s="1"/>
  <c r="L274" i="1"/>
  <c r="M274" i="1" s="1"/>
  <c r="F182" i="1"/>
  <c r="G182" i="1" s="1"/>
  <c r="L136" i="1"/>
  <c r="M136" i="1" s="1"/>
  <c r="L14" i="1"/>
  <c r="M14" i="1" s="1"/>
  <c r="C19" i="1"/>
  <c r="D19" i="1" s="1"/>
  <c r="C297" i="1"/>
  <c r="D297" i="1" s="1"/>
  <c r="C182" i="1"/>
  <c r="D182" i="1" s="1"/>
  <c r="F297" i="1"/>
  <c r="G297" i="1" s="1"/>
  <c r="L113" i="1"/>
  <c r="M113" i="1" s="1"/>
  <c r="L295" i="1"/>
  <c r="M295" i="1" s="1"/>
  <c r="M167" i="1"/>
  <c r="L205" i="1"/>
  <c r="M205" i="1" s="1"/>
  <c r="F19" i="1"/>
  <c r="G19" i="1" s="1"/>
  <c r="L180" i="1"/>
  <c r="M180" i="1" s="1"/>
  <c r="I182" i="1"/>
  <c r="J182" i="1" s="1"/>
  <c r="I19" i="1"/>
  <c r="J19" i="1" s="1"/>
  <c r="L17" i="1"/>
  <c r="M17" i="1" s="1"/>
  <c r="D16" i="1"/>
  <c r="L16" i="1"/>
  <c r="M16" i="1" s="1"/>
  <c r="D7" i="1"/>
  <c r="L7" i="1"/>
  <c r="M7" i="1" s="1"/>
  <c r="J12" i="1"/>
  <c r="L12" i="1"/>
  <c r="M12" i="1" s="1"/>
  <c r="L11" i="1"/>
  <c r="M11" i="1" s="1"/>
  <c r="D11" i="1"/>
  <c r="D9" i="1"/>
  <c r="L9" i="1"/>
  <c r="M9" i="1" s="1"/>
  <c r="G20" i="1"/>
  <c r="L20" i="1"/>
  <c r="M20" i="1" s="1"/>
  <c r="D18" i="1"/>
  <c r="L18" i="1"/>
  <c r="M18" i="1" s="1"/>
  <c r="L15" i="1"/>
  <c r="M15" i="1" s="1"/>
  <c r="M282" i="1"/>
  <c r="G11" i="1"/>
  <c r="D6" i="1"/>
  <c r="L6" i="1"/>
  <c r="L13" i="1"/>
  <c r="M13" i="1" s="1"/>
  <c r="D13" i="1"/>
  <c r="J10" i="1"/>
  <c r="L10" i="1"/>
  <c r="M10" i="1" s="1"/>
  <c r="C21" i="1" l="1"/>
  <c r="D21" i="1" s="1"/>
  <c r="L297" i="1"/>
  <c r="M297" i="1" s="1"/>
  <c r="L182" i="1"/>
  <c r="M182" i="1" s="1"/>
  <c r="L19" i="1"/>
  <c r="M19" i="1" s="1"/>
  <c r="I21" i="1"/>
  <c r="J21" i="1" s="1"/>
  <c r="F21" i="1"/>
  <c r="G21" i="1" s="1"/>
  <c r="M6" i="1"/>
  <c r="L21" i="1" l="1"/>
  <c r="M21" i="1" s="1"/>
</calcChain>
</file>

<file path=xl/sharedStrings.xml><?xml version="1.0" encoding="utf-8"?>
<sst xmlns="http://schemas.openxmlformats.org/spreadsheetml/2006/main" count="1170" uniqueCount="110">
  <si>
    <t>TABLE E-1</t>
  </si>
  <si>
    <t>DETAIL OF OPERATIONS COSTS BY OBJECT</t>
  </si>
  <si>
    <t>FISCAL YEAR</t>
  </si>
  <si>
    <t>A</t>
  </si>
  <si>
    <t>B</t>
  </si>
  <si>
    <t>C</t>
  </si>
  <si>
    <t>D</t>
  </si>
  <si>
    <t>E</t>
  </si>
  <si>
    <t>F</t>
  </si>
  <si>
    <t>State-Appropriated Funds</t>
  </si>
  <si>
    <t>University Income Funds</t>
  </si>
  <si>
    <t>Other Non-Appropriated Funds</t>
  </si>
  <si>
    <t>TOTAL</t>
  </si>
  <si>
    <t>(in thousands of $)</t>
  </si>
  <si>
    <t>PERSONAL SERVICES</t>
  </si>
  <si>
    <t>MEDICARE</t>
  </si>
  <si>
    <t>CONTRACTUAL SERVICES</t>
  </si>
  <si>
    <t>TRAVEL</t>
  </si>
  <si>
    <t>COMMODITIES</t>
  </si>
  <si>
    <t>EQUIPMENT</t>
  </si>
  <si>
    <t>AWARDS AND GRANTS</t>
  </si>
  <si>
    <t>TELECOMMUNICATIONS SERVICES</t>
  </si>
  <si>
    <t>OPERATION OF AUTOMOTIVE EQUIPMENT</t>
  </si>
  <si>
    <t>ELECTRONIC DATA PROCESSING</t>
  </si>
  <si>
    <t>PERMANENT IMPROVEMENTS</t>
  </si>
  <si>
    <t>REFUNDS</t>
  </si>
  <si>
    <t>UNEXPENDED-LAPSED FUNDS</t>
  </si>
  <si>
    <t>CMS GROUP HEALTH INSURANCE</t>
  </si>
  <si>
    <t>ALL OTHER</t>
  </si>
  <si>
    <t xml:space="preserve">     Fire Protection</t>
  </si>
  <si>
    <t xml:space="preserve">     Workers Compensation</t>
  </si>
  <si>
    <t xml:space="preserve">     Hospital Medical Services, Appliances</t>
  </si>
  <si>
    <t xml:space="preserve">     Student Loan Matching Funds</t>
  </si>
  <si>
    <t xml:space="preserve">     County Board Matching Program</t>
  </si>
  <si>
    <t xml:space="preserve">     Ext. Service Agriculture and Home Economics</t>
  </si>
  <si>
    <t xml:space="preserve">     Illinois Fire Service Institute</t>
  </si>
  <si>
    <t xml:space="preserve">     Office of Real Estate Research</t>
  </si>
  <si>
    <t xml:space="preserve">     SIU Collegiate Common Market</t>
  </si>
  <si>
    <t xml:space="preserve">     Materials Technology Center</t>
  </si>
  <si>
    <t xml:space="preserve">     Rural Health</t>
  </si>
  <si>
    <t xml:space="preserve">     Debt Retirement</t>
  </si>
  <si>
    <t xml:space="preserve">     License Plates</t>
  </si>
  <si>
    <t xml:space="preserve">     Other*</t>
  </si>
  <si>
    <t>TOTAL EXPENDITURES BY OBJECT</t>
  </si>
  <si>
    <t>*Includes SURS Penalty, Group Insurance, Retirement, and Debt Service payment.</t>
  </si>
  <si>
    <t xml:space="preserve">     Other - Purchase for Resale</t>
  </si>
  <si>
    <t xml:space="preserve">     Other</t>
  </si>
  <si>
    <t xml:space="preserve">     </t>
  </si>
  <si>
    <t>Debt Retirement</t>
  </si>
  <si>
    <t>Personal Services</t>
  </si>
  <si>
    <t>Medicare</t>
  </si>
  <si>
    <t>Contractual Services</t>
  </si>
  <si>
    <t>Travel</t>
  </si>
  <si>
    <t>Commodities</t>
  </si>
  <si>
    <t>Equipment</t>
  </si>
  <si>
    <t>Awards and Grants</t>
  </si>
  <si>
    <t>Telecommunications Services</t>
  </si>
  <si>
    <t>Automotive Operations</t>
  </si>
  <si>
    <t>Electronic Data Processing</t>
  </si>
  <si>
    <t>Permanent Improvements</t>
  </si>
  <si>
    <t>CMS Health Insurance</t>
  </si>
  <si>
    <t>Other*</t>
  </si>
  <si>
    <t>Total</t>
  </si>
  <si>
    <t>Refunds/Lapsed Funds</t>
  </si>
  <si>
    <t>Percent Change</t>
  </si>
  <si>
    <t>Total Funds</t>
  </si>
  <si>
    <t>PUBLIC UNIVERSITY TOTAL</t>
  </si>
  <si>
    <t>$ in Thousands</t>
  </si>
  <si>
    <t>Table C-1</t>
  </si>
  <si>
    <t>Table C-2</t>
  </si>
  <si>
    <t>CHICAGO STATE UNIVERSITY</t>
  </si>
  <si>
    <t>Table C-3</t>
  </si>
  <si>
    <t>EASTERN ILLINOIS UNIVERSITY</t>
  </si>
  <si>
    <t>Table C-4</t>
  </si>
  <si>
    <t>GOVERNORS STATE UNIVERSITY</t>
  </si>
  <si>
    <t>Table C-5</t>
  </si>
  <si>
    <t>ILLINOIS STATE UNIVERSITY</t>
  </si>
  <si>
    <t>Table C-6</t>
  </si>
  <si>
    <t>NORTHEASTERN ILLINOIS UNIVERSITY</t>
  </si>
  <si>
    <t>Table C-7</t>
  </si>
  <si>
    <t>NORTHERN ILLINOIS UNIVERSITY</t>
  </si>
  <si>
    <t>Table C-8</t>
  </si>
  <si>
    <t>SOUTHERN ILLINOIS UNIVERSITY
SYSTEM TOTAL</t>
  </si>
  <si>
    <t>Table C-9</t>
  </si>
  <si>
    <t>SOUTHERN ILLINOIS UNIVERSITY
CARBONDALE</t>
  </si>
  <si>
    <t>Table C-10</t>
  </si>
  <si>
    <t>SOUTHERN ILLINOIS UNIVERSITY
EDWARDSVILLE</t>
  </si>
  <si>
    <t>Table C-11</t>
  </si>
  <si>
    <t>SOUTHERN ILLINOIS UNIVERSITY
SCHOOL OF MEDICINE</t>
  </si>
  <si>
    <t>Table C-12</t>
  </si>
  <si>
    <t>SOUTHERN ILLINOIS UNIVERSITY
SYSTEM OFFICE</t>
  </si>
  <si>
    <t>Table C-13</t>
  </si>
  <si>
    <t>UNIVERSITY OF ILLINOIS SYSTEM TOTAL</t>
  </si>
  <si>
    <t>UNIVERSITY OF ILLINOIS CHICAGO</t>
  </si>
  <si>
    <t>UNIVERSITY OF ILLINOIS SPRINGFIELD</t>
  </si>
  <si>
    <t>Table C-15</t>
  </si>
  <si>
    <t>UNIVERSITY OF ILLINOIS URBANA/CHAMPAIGN</t>
  </si>
  <si>
    <t>Table C-16</t>
  </si>
  <si>
    <t>Table C-17</t>
  </si>
  <si>
    <t>WESTERN ILLINOIS UNIVERSITY</t>
  </si>
  <si>
    <t>Table C-18</t>
  </si>
  <si>
    <t>UNIVERSITY OF ILLINOIS SYSTEM OFFICE</t>
  </si>
  <si>
    <t>State-Appropriated</t>
  </si>
  <si>
    <t>University Income Fund</t>
  </si>
  <si>
    <t>*Includes expenditures for fire protection, workers compensation, hospital medical services, student loan matching funds, county board matching programs, debt retirement, extension service and home economics, Illinois Fire Science Institute, Collegiate Common Market, Materials Technical Center, and Rural Health</t>
  </si>
  <si>
    <t>FY2021</t>
  </si>
  <si>
    <t>2021</t>
  </si>
  <si>
    <t>Table C-14</t>
  </si>
  <si>
    <t>Total Expenditures by Object, Fiscal Years 2021 and 2022</t>
  </si>
  <si>
    <t>FY2022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</si>
</sst>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_(* \(#,##0\);_(* &quot;-&quot;_);_(@_)"/>
    <numFmt numFmtId="44" formatCode="_(&quot;$&quot;* #,##0.00_);_(&quot;$&quot;* \(#,##0.00\);_(&quot;$&quot;* &quot;-&quot;??_);_(@_)"/>
    <numFmt numFmtId="43" formatCode="_(* #,##0.00_);_(* \(#,##0.00\);_(* &quot;-&quot;??_);_(@_)"/>
    <numFmt numFmtId="164" formatCode="_(* #,##0.0_);_(* \(#,##0.0\);_(* &quot;-&quot;?_);_(@_)"/>
    <numFmt numFmtId="165" formatCode="000"/>
    <numFmt numFmtId="166" formatCode="_(&quot;$&quot;* #,##0.0_);_(&quot;$&quot;* \(#,##0.0\);_(&quot;$&quot;* &quot;-&quot;?_);_(@_)"/>
    <numFmt numFmtId="167" formatCode="0.0%"/>
    <numFmt numFmtId="168" formatCode="_(* #,##0.0_);_(* \(#,##0.0\);_(* &quot;-&quot;??_);_(@_)"/>
    <numFmt numFmtId="169" formatCode="_(&quot;$&quot;* #,##0.0_);_(&quot;$&quot;* \(#,##0.0\);_(&quot;$&quot;* &quot;-&quot;??_);_(@_)"/>
  </numFmts>
  <fonts count="21" x14ac:knownFonts="1">
    <font>
      <sz val="11"/>
      <color theme="1"/>
      <name val="Calibri"/>
      <family val="2"/>
      <scheme val="minor"/>
    </font>
    <font>
      <sz val="11"/>
      <color theme="1"/>
      <name val="Calibri"/>
      <family val="2"/>
      <scheme val="minor"/>
    </font>
    <font>
      <sz val="10"/>
      <name val="Arial"/>
      <family val="2"/>
    </font>
    <font>
      <b/>
      <sz val="9"/>
      <name val="Times New Roman"/>
      <family val="1"/>
    </font>
    <font>
      <sz val="9"/>
      <name val="Times New Roman"/>
      <family val="1"/>
    </font>
    <font>
      <u/>
      <sz val="9"/>
      <name val="Times New Roman"/>
      <family val="1"/>
    </font>
    <font>
      <b/>
      <u/>
      <sz val="9"/>
      <name val="Times New Roman"/>
      <family val="1"/>
    </font>
    <font>
      <b/>
      <sz val="10"/>
      <name val="Times New Roman"/>
      <family val="1"/>
    </font>
    <font>
      <sz val="10"/>
      <name val="Times New Roman"/>
      <family val="1"/>
    </font>
    <font>
      <u/>
      <sz val="10"/>
      <name val="Times New Roman"/>
      <family val="1"/>
    </font>
    <font>
      <b/>
      <u/>
      <sz val="10"/>
      <name val="Times New Roman"/>
      <family val="1"/>
    </font>
    <font>
      <sz val="8"/>
      <name val="Calibri"/>
      <family val="2"/>
      <scheme val="minor"/>
    </font>
    <font>
      <b/>
      <sz val="9"/>
      <color theme="1"/>
      <name val="Tw Cen MT"/>
      <family val="2"/>
    </font>
    <font>
      <sz val="9"/>
      <color rgb="FF000000"/>
      <name val="Tw Cen MT"/>
      <family val="2"/>
    </font>
    <font>
      <i/>
      <sz val="9"/>
      <color theme="1"/>
      <name val="Tw Cen MT"/>
      <family val="2"/>
    </font>
    <font>
      <b/>
      <u/>
      <sz val="14"/>
      <color theme="1"/>
      <name val="Tw Cen MT"/>
      <family val="2"/>
    </font>
    <font>
      <b/>
      <sz val="11"/>
      <color theme="1"/>
      <name val="Tw Cen MT"/>
      <family val="2"/>
    </font>
    <font>
      <sz val="11"/>
      <color theme="1"/>
      <name val="Tw Cen MT"/>
      <family val="2"/>
    </font>
    <font>
      <b/>
      <sz val="9"/>
      <name val="Tw Cen MT"/>
      <family val="2"/>
    </font>
    <font>
      <sz val="9"/>
      <name val="Tw Cen MT"/>
      <family val="2"/>
    </font>
    <font>
      <b/>
      <u/>
      <sz val="11"/>
      <color theme="1"/>
      <name val="Tw Cen MT"/>
      <family val="2"/>
    </font>
  </fonts>
  <fills count="3">
    <fill>
      <patternFill patternType="none"/>
    </fill>
    <fill>
      <patternFill patternType="gray125"/>
    </fill>
    <fill>
      <patternFill patternType="solid">
        <fgColor theme="0" tint="-0.249977111117893"/>
        <bgColor indexed="64"/>
      </patternFill>
    </fill>
  </fills>
  <borders count="39">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double">
        <color indexed="64"/>
      </bottom>
      <diagonal/>
    </border>
    <border>
      <left style="thin">
        <color indexed="64"/>
      </left>
      <right/>
      <top/>
      <bottom style="double">
        <color indexed="64"/>
      </bottom>
      <diagonal/>
    </border>
    <border>
      <left style="medium">
        <color indexed="64"/>
      </left>
      <right style="thin">
        <color indexed="64"/>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cellStyleXfs>
  <cellXfs count="138">
    <xf numFmtId="0" fontId="0" fillId="0" borderId="0" xfId="0"/>
    <xf numFmtId="164" fontId="4" fillId="0" borderId="0" xfId="4" applyNumberFormat="1" applyFont="1"/>
    <xf numFmtId="0" fontId="3" fillId="0" borderId="0" xfId="4" applyFont="1" applyAlignment="1">
      <alignment horizontal="center"/>
    </xf>
    <xf numFmtId="49" fontId="4" fillId="0" borderId="0" xfId="4" applyNumberFormat="1" applyFont="1"/>
    <xf numFmtId="41" fontId="3" fillId="0" borderId="0" xfId="4" applyNumberFormat="1" applyFont="1" applyAlignment="1">
      <alignment horizontal="left"/>
    </xf>
    <xf numFmtId="0" fontId="5" fillId="0" borderId="0" xfId="4" applyFont="1"/>
    <xf numFmtId="165" fontId="4" fillId="0" borderId="1" xfId="4" applyNumberFormat="1" applyFont="1" applyBorder="1" applyAlignment="1">
      <alignment horizontal="center"/>
    </xf>
    <xf numFmtId="0" fontId="3" fillId="0" borderId="7" xfId="4" applyFont="1" applyBorder="1"/>
    <xf numFmtId="166" fontId="3" fillId="0" borderId="8" xfId="4" applyNumberFormat="1" applyFont="1" applyBorder="1"/>
    <xf numFmtId="166" fontId="3" fillId="0" borderId="9" xfId="4" applyNumberFormat="1" applyFont="1" applyBorder="1"/>
    <xf numFmtId="166" fontId="3" fillId="0" borderId="10" xfId="4" applyNumberFormat="1" applyFont="1" applyBorder="1"/>
    <xf numFmtId="166" fontId="3" fillId="0" borderId="11" xfId="4" applyNumberFormat="1" applyFont="1" applyBorder="1"/>
    <xf numFmtId="165" fontId="4" fillId="0" borderId="4" xfId="4" applyNumberFormat="1" applyFont="1" applyBorder="1" applyAlignment="1">
      <alignment horizontal="center"/>
    </xf>
    <xf numFmtId="0" fontId="3" fillId="0" borderId="12" xfId="4" applyFont="1" applyBorder="1"/>
    <xf numFmtId="164" fontId="4" fillId="0" borderId="13" xfId="4" applyNumberFormat="1" applyFont="1" applyBorder="1"/>
    <xf numFmtId="164" fontId="4" fillId="0" borderId="14" xfId="4" applyNumberFormat="1" applyFont="1" applyBorder="1"/>
    <xf numFmtId="164" fontId="3" fillId="0" borderId="15" xfId="4" applyNumberFormat="1" applyFont="1" applyBorder="1"/>
    <xf numFmtId="0" fontId="6" fillId="0" borderId="12" xfId="4" applyFont="1" applyBorder="1"/>
    <xf numFmtId="164" fontId="3" fillId="0" borderId="13" xfId="4" applyNumberFormat="1" applyFont="1" applyBorder="1"/>
    <xf numFmtId="164" fontId="3" fillId="0" borderId="0" xfId="4" applyNumberFormat="1" applyFont="1"/>
    <xf numFmtId="164" fontId="3" fillId="0" borderId="14" xfId="4" applyNumberFormat="1" applyFont="1" applyBorder="1"/>
    <xf numFmtId="0" fontId="4" fillId="0" borderId="12" xfId="4" applyFont="1" applyBorder="1"/>
    <xf numFmtId="164" fontId="4" fillId="0" borderId="13" xfId="4" applyNumberFormat="1" applyFont="1" applyBorder="1" applyProtection="1">
      <protection locked="0"/>
    </xf>
    <xf numFmtId="164" fontId="4" fillId="0" borderId="0" xfId="4" applyNumberFormat="1" applyFont="1" applyProtection="1">
      <protection locked="0"/>
    </xf>
    <xf numFmtId="164" fontId="4" fillId="0" borderId="14" xfId="4" applyNumberFormat="1" applyFont="1" applyBorder="1" applyProtection="1">
      <protection locked="0"/>
    </xf>
    <xf numFmtId="165" fontId="4" fillId="0" borderId="16" xfId="4" applyNumberFormat="1" applyFont="1" applyBorder="1" applyAlignment="1">
      <alignment horizontal="center"/>
    </xf>
    <xf numFmtId="0" fontId="4" fillId="0" borderId="17" xfId="4" applyFont="1" applyBorder="1"/>
    <xf numFmtId="164" fontId="4" fillId="0" borderId="18" xfId="4" applyNumberFormat="1" applyFont="1" applyBorder="1" applyProtection="1">
      <protection locked="0"/>
    </xf>
    <xf numFmtId="164" fontId="4" fillId="0" borderId="19" xfId="4" applyNumberFormat="1" applyFont="1" applyBorder="1" applyProtection="1">
      <protection locked="0"/>
    </xf>
    <xf numFmtId="164" fontId="4" fillId="0" borderId="20" xfId="4" applyNumberFormat="1" applyFont="1" applyBorder="1" applyProtection="1">
      <protection locked="0"/>
    </xf>
    <xf numFmtId="164" fontId="3" fillId="0" borderId="21" xfId="4" applyNumberFormat="1" applyFont="1" applyBorder="1"/>
    <xf numFmtId="165" fontId="4" fillId="0" borderId="22" xfId="4" applyNumberFormat="1" applyFont="1" applyBorder="1" applyAlignment="1">
      <alignment horizontal="center"/>
    </xf>
    <xf numFmtId="0" fontId="3" fillId="0" borderId="23" xfId="4" applyFont="1" applyBorder="1"/>
    <xf numFmtId="166" fontId="3" fillId="0" borderId="24" xfId="4" applyNumberFormat="1" applyFont="1" applyBorder="1"/>
    <xf numFmtId="166" fontId="3" fillId="0" borderId="25" xfId="4" applyNumberFormat="1" applyFont="1" applyBorder="1"/>
    <xf numFmtId="166" fontId="3" fillId="0" borderId="23" xfId="4" applyNumberFormat="1" applyFont="1" applyBorder="1"/>
    <xf numFmtId="0" fontId="4" fillId="0" borderId="0" xfId="4" applyFont="1"/>
    <xf numFmtId="166" fontId="4" fillId="0" borderId="0" xfId="4" applyNumberFormat="1" applyFont="1"/>
    <xf numFmtId="166" fontId="3" fillId="0" borderId="0" xfId="4" applyNumberFormat="1" applyFont="1"/>
    <xf numFmtId="0" fontId="3" fillId="0" borderId="0" xfId="4" applyFont="1"/>
    <xf numFmtId="164" fontId="4" fillId="0" borderId="26" xfId="4" applyNumberFormat="1" applyFont="1" applyBorder="1"/>
    <xf numFmtId="164" fontId="4" fillId="0" borderId="10" xfId="4" applyNumberFormat="1" applyFont="1" applyBorder="1"/>
    <xf numFmtId="49" fontId="8" fillId="0" borderId="0" xfId="4" applyNumberFormat="1" applyFont="1"/>
    <xf numFmtId="41" fontId="7" fillId="0" borderId="0" xfId="4" applyNumberFormat="1" applyFont="1" applyAlignment="1">
      <alignment horizontal="left"/>
    </xf>
    <xf numFmtId="164" fontId="8" fillId="0" borderId="0" xfId="4" applyNumberFormat="1" applyFont="1"/>
    <xf numFmtId="0" fontId="9" fillId="0" borderId="0" xfId="4" applyFont="1"/>
    <xf numFmtId="165" fontId="8" fillId="0" borderId="1" xfId="4" applyNumberFormat="1" applyFont="1" applyBorder="1" applyAlignment="1">
      <alignment horizontal="center"/>
    </xf>
    <xf numFmtId="0" fontId="7" fillId="0" borderId="7" xfId="4" applyFont="1" applyBorder="1"/>
    <xf numFmtId="166" fontId="7" fillId="0" borderId="8" xfId="4" applyNumberFormat="1" applyFont="1" applyBorder="1"/>
    <xf numFmtId="166" fontId="7" fillId="0" borderId="9" xfId="4" applyNumberFormat="1" applyFont="1" applyBorder="1"/>
    <xf numFmtId="166" fontId="7" fillId="0" borderId="10" xfId="4" applyNumberFormat="1" applyFont="1" applyBorder="1"/>
    <xf numFmtId="166" fontId="7" fillId="0" borderId="11" xfId="4" applyNumberFormat="1" applyFont="1" applyBorder="1"/>
    <xf numFmtId="165" fontId="8" fillId="0" borderId="4" xfId="4" applyNumberFormat="1" applyFont="1" applyBorder="1" applyAlignment="1">
      <alignment horizontal="center"/>
    </xf>
    <xf numFmtId="0" fontId="7" fillId="0" borderId="12" xfId="4" applyFont="1" applyBorder="1"/>
    <xf numFmtId="164" fontId="8" fillId="0" borderId="13" xfId="4" applyNumberFormat="1" applyFont="1" applyBorder="1"/>
    <xf numFmtId="164" fontId="8" fillId="0" borderId="14" xfId="4" applyNumberFormat="1" applyFont="1" applyBorder="1"/>
    <xf numFmtId="164" fontId="7" fillId="0" borderId="15" xfId="4" applyNumberFormat="1" applyFont="1" applyBorder="1"/>
    <xf numFmtId="0" fontId="10" fillId="0" borderId="12" xfId="4" applyFont="1" applyBorder="1"/>
    <xf numFmtId="164" fontId="7" fillId="0" borderId="13" xfId="4" applyNumberFormat="1" applyFont="1" applyBorder="1"/>
    <xf numFmtId="164" fontId="7" fillId="0" borderId="14" xfId="4" applyNumberFormat="1" applyFont="1" applyBorder="1"/>
    <xf numFmtId="0" fontId="8" fillId="0" borderId="12" xfId="4" applyFont="1" applyBorder="1"/>
    <xf numFmtId="164" fontId="8" fillId="0" borderId="13" xfId="4" applyNumberFormat="1" applyFont="1" applyBorder="1" applyProtection="1">
      <protection locked="0"/>
    </xf>
    <xf numFmtId="164" fontId="8" fillId="0" borderId="0" xfId="4" applyNumberFormat="1" applyFont="1" applyProtection="1">
      <protection locked="0"/>
    </xf>
    <xf numFmtId="164" fontId="8" fillId="0" borderId="14" xfId="4" applyNumberFormat="1" applyFont="1" applyBorder="1" applyProtection="1">
      <protection locked="0"/>
    </xf>
    <xf numFmtId="165" fontId="8" fillId="0" borderId="16" xfId="4" applyNumberFormat="1" applyFont="1" applyBorder="1" applyAlignment="1">
      <alignment horizontal="center"/>
    </xf>
    <xf numFmtId="0" fontId="8" fillId="0" borderId="17" xfId="4" applyFont="1" applyBorder="1"/>
    <xf numFmtId="164" fontId="8" fillId="0" borderId="18" xfId="4" applyNumberFormat="1" applyFont="1" applyBorder="1" applyProtection="1">
      <protection locked="0"/>
    </xf>
    <xf numFmtId="164" fontId="8" fillId="0" borderId="19" xfId="4" applyNumberFormat="1" applyFont="1" applyBorder="1" applyProtection="1">
      <protection locked="0"/>
    </xf>
    <xf numFmtId="164" fontId="8" fillId="0" borderId="20" xfId="4" applyNumberFormat="1" applyFont="1" applyBorder="1" applyProtection="1">
      <protection locked="0"/>
    </xf>
    <xf numFmtId="164" fontId="7" fillId="0" borderId="21" xfId="4" applyNumberFormat="1" applyFont="1" applyBorder="1"/>
    <xf numFmtId="165" fontId="8" fillId="0" borderId="22" xfId="4" applyNumberFormat="1" applyFont="1" applyBorder="1" applyAlignment="1">
      <alignment horizontal="center"/>
    </xf>
    <xf numFmtId="0" fontId="7" fillId="0" borderId="23" xfId="4" applyFont="1" applyBorder="1"/>
    <xf numFmtId="166" fontId="7" fillId="0" borderId="24" xfId="4" applyNumberFormat="1" applyFont="1" applyBorder="1"/>
    <xf numFmtId="166" fontId="7" fillId="0" borderId="25" xfId="4" applyNumberFormat="1" applyFont="1" applyBorder="1"/>
    <xf numFmtId="166" fontId="7" fillId="0" borderId="23" xfId="4" applyNumberFormat="1" applyFont="1" applyBorder="1"/>
    <xf numFmtId="0" fontId="12" fillId="0" borderId="0" xfId="0" applyFont="1" applyFill="1" applyAlignment="1"/>
    <xf numFmtId="0" fontId="13" fillId="0" borderId="0" xfId="0" applyFont="1" applyFill="1" applyAlignment="1">
      <alignment horizontal="left" vertical="top"/>
    </xf>
    <xf numFmtId="0" fontId="14" fillId="0" borderId="0" xfId="0" applyFont="1" applyFill="1" applyAlignment="1"/>
    <xf numFmtId="0" fontId="17" fillId="0" borderId="0" xfId="0" applyFont="1" applyFill="1"/>
    <xf numFmtId="0" fontId="16" fillId="0" borderId="30" xfId="0" applyFont="1" applyFill="1" applyBorder="1" applyAlignment="1">
      <alignment horizontal="center" vertical="center" wrapText="1"/>
    </xf>
    <xf numFmtId="0" fontId="16" fillId="0" borderId="31" xfId="0" applyFont="1" applyFill="1" applyBorder="1" applyAlignment="1">
      <alignment horizontal="center" vertical="center" wrapText="1"/>
    </xf>
    <xf numFmtId="0" fontId="16" fillId="0" borderId="32" xfId="0" applyFont="1" applyFill="1" applyBorder="1" applyAlignment="1">
      <alignment horizontal="center" vertical="center" wrapText="1"/>
    </xf>
    <xf numFmtId="169" fontId="17" fillId="0" borderId="4" xfId="2" applyNumberFormat="1" applyFont="1" applyFill="1" applyBorder="1"/>
    <xf numFmtId="169" fontId="17" fillId="0" borderId="0" xfId="2" applyNumberFormat="1" applyFont="1" applyFill="1" applyBorder="1"/>
    <xf numFmtId="167" fontId="17" fillId="0" borderId="6" xfId="3" applyNumberFormat="1" applyFont="1" applyFill="1" applyBorder="1"/>
    <xf numFmtId="168" fontId="17" fillId="0" borderId="4" xfId="1" applyNumberFormat="1" applyFont="1" applyFill="1" applyBorder="1"/>
    <xf numFmtId="168" fontId="17" fillId="0" borderId="0" xfId="1" applyNumberFormat="1" applyFont="1" applyFill="1" applyBorder="1"/>
    <xf numFmtId="0" fontId="18" fillId="0" borderId="34" xfId="4" applyFont="1" applyFill="1" applyBorder="1"/>
    <xf numFmtId="169" fontId="16" fillId="0" borderId="34" xfId="2" applyNumberFormat="1" applyFont="1" applyFill="1" applyBorder="1"/>
    <xf numFmtId="169" fontId="16" fillId="0" borderId="35" xfId="2" applyNumberFormat="1" applyFont="1" applyFill="1" applyBorder="1"/>
    <xf numFmtId="167" fontId="16" fillId="0" borderId="36" xfId="3" applyNumberFormat="1" applyFont="1" applyFill="1" applyBorder="1"/>
    <xf numFmtId="0" fontId="13" fillId="0" borderId="0" xfId="0" applyFont="1" applyFill="1" applyAlignment="1">
      <alignment vertical="top" wrapText="1"/>
    </xf>
    <xf numFmtId="168" fontId="16" fillId="0" borderId="34" xfId="1" applyNumberFormat="1" applyFont="1" applyFill="1" applyBorder="1"/>
    <xf numFmtId="168" fontId="16" fillId="0" borderId="35" xfId="1" applyNumberFormat="1" applyFont="1" applyFill="1" applyBorder="1"/>
    <xf numFmtId="164" fontId="3" fillId="0" borderId="26" xfId="4" applyNumberFormat="1" applyFont="1" applyBorder="1"/>
    <xf numFmtId="164" fontId="3" fillId="0" borderId="4" xfId="4" applyNumberFormat="1" applyFont="1" applyBorder="1"/>
    <xf numFmtId="169" fontId="17" fillId="0" borderId="1" xfId="2" applyNumberFormat="1" applyFont="1" applyFill="1" applyBorder="1"/>
    <xf numFmtId="169" fontId="17" fillId="0" borderId="9" xfId="2" applyNumberFormat="1" applyFont="1" applyFill="1" applyBorder="1"/>
    <xf numFmtId="167" fontId="17" fillId="0" borderId="3" xfId="3" applyNumberFormat="1" applyFont="1" applyFill="1" applyBorder="1"/>
    <xf numFmtId="0" fontId="18" fillId="0" borderId="1" xfId="4" applyFont="1" applyFill="1" applyBorder="1"/>
    <xf numFmtId="0" fontId="18" fillId="0" borderId="4" xfId="4" applyFont="1" applyFill="1" applyBorder="1"/>
    <xf numFmtId="0" fontId="18" fillId="0" borderId="22" xfId="4" applyFont="1" applyFill="1" applyBorder="1"/>
    <xf numFmtId="168" fontId="17" fillId="0" borderId="22" xfId="1" applyNumberFormat="1" applyFont="1" applyFill="1" applyBorder="1"/>
    <xf numFmtId="168" fontId="17" fillId="0" borderId="37" xfId="1" applyNumberFormat="1" applyFont="1" applyFill="1" applyBorder="1"/>
    <xf numFmtId="167" fontId="17" fillId="0" borderId="33" xfId="3" applyNumberFormat="1" applyFont="1" applyFill="1" applyBorder="1"/>
    <xf numFmtId="0" fontId="18" fillId="0" borderId="2" xfId="4" applyFont="1" applyFill="1" applyBorder="1"/>
    <xf numFmtId="0" fontId="18" fillId="0" borderId="5" xfId="4" applyFont="1" applyFill="1" applyBorder="1"/>
    <xf numFmtId="0" fontId="18" fillId="0" borderId="38" xfId="4" applyFont="1" applyFill="1" applyBorder="1"/>
    <xf numFmtId="164" fontId="17" fillId="0" borderId="0" xfId="0" applyNumberFormat="1" applyFont="1" applyFill="1"/>
    <xf numFmtId="0" fontId="15" fillId="0" borderId="0" xfId="0" applyFont="1" applyFill="1" applyBorder="1" applyAlignment="1">
      <alignment horizontal="center" vertical="center" wrapText="1"/>
    </xf>
    <xf numFmtId="0" fontId="15" fillId="0" borderId="37" xfId="0" applyFont="1" applyFill="1" applyBorder="1" applyAlignment="1">
      <alignment horizontal="center" vertical="center" wrapText="1"/>
    </xf>
    <xf numFmtId="0" fontId="16" fillId="0" borderId="27" xfId="0" applyFont="1" applyFill="1" applyBorder="1" applyAlignment="1">
      <alignment horizontal="center" vertical="center" wrapText="1"/>
    </xf>
    <xf numFmtId="0" fontId="16" fillId="0" borderId="28" xfId="0" applyFont="1" applyFill="1" applyBorder="1" applyAlignment="1">
      <alignment horizontal="center" vertical="center" wrapText="1"/>
    </xf>
    <xf numFmtId="0" fontId="16" fillId="0" borderId="29" xfId="0" applyFont="1" applyFill="1" applyBorder="1" applyAlignment="1">
      <alignment horizontal="center" vertical="center" wrapText="1"/>
    </xf>
    <xf numFmtId="0" fontId="14" fillId="0" borderId="0" xfId="0" applyFont="1" applyFill="1" applyAlignment="1">
      <alignment horizontal="center"/>
    </xf>
    <xf numFmtId="0" fontId="20" fillId="0" borderId="6" xfId="0" applyFont="1" applyFill="1" applyBorder="1" applyAlignment="1">
      <alignment horizontal="center" vertical="center" wrapText="1"/>
    </xf>
    <xf numFmtId="0" fontId="20" fillId="0" borderId="33" xfId="0" applyFont="1" applyFill="1" applyBorder="1" applyAlignment="1">
      <alignment horizontal="center" vertical="center" wrapText="1"/>
    </xf>
    <xf numFmtId="0" fontId="12" fillId="0" borderId="0" xfId="0" applyFont="1" applyFill="1" applyAlignment="1">
      <alignment horizontal="center"/>
    </xf>
    <xf numFmtId="0" fontId="19" fillId="0" borderId="0" xfId="4" applyFont="1" applyFill="1" applyBorder="1" applyAlignment="1">
      <alignment horizontal="left" vertical="top" wrapText="1"/>
    </xf>
    <xf numFmtId="164" fontId="3" fillId="0" borderId="1" xfId="4" applyNumberFormat="1" applyFont="1" applyBorder="1" applyAlignment="1">
      <alignment horizontal="center" vertical="center" wrapText="1"/>
    </xf>
    <xf numFmtId="164" fontId="3" fillId="0" borderId="4" xfId="4" applyNumberFormat="1" applyFont="1" applyBorder="1" applyAlignment="1">
      <alignment horizontal="center" vertical="center" wrapText="1"/>
    </xf>
    <xf numFmtId="164" fontId="3" fillId="0" borderId="2" xfId="4" applyNumberFormat="1" applyFont="1" applyBorder="1" applyAlignment="1">
      <alignment horizontal="center" vertical="center" wrapText="1"/>
    </xf>
    <xf numFmtId="164" fontId="3" fillId="0" borderId="5" xfId="4" applyNumberFormat="1" applyFont="1" applyBorder="1" applyAlignment="1">
      <alignment horizontal="center" vertical="center" wrapText="1"/>
    </xf>
    <xf numFmtId="164" fontId="3" fillId="0" borderId="3" xfId="4" applyNumberFormat="1" applyFont="1" applyBorder="1" applyAlignment="1">
      <alignment horizontal="center" vertical="center" wrapText="1"/>
    </xf>
    <xf numFmtId="164" fontId="3" fillId="0" borderId="6" xfId="4" applyNumberFormat="1" applyFont="1" applyBorder="1" applyAlignment="1">
      <alignment horizontal="center" vertical="center" wrapText="1"/>
    </xf>
    <xf numFmtId="49" fontId="3" fillId="0" borderId="0" xfId="4" applyNumberFormat="1" applyFont="1" applyAlignment="1">
      <alignment horizontal="center"/>
    </xf>
    <xf numFmtId="0" fontId="3" fillId="0" borderId="0" xfId="4" applyFont="1" applyAlignment="1">
      <alignment horizontal="center"/>
    </xf>
    <xf numFmtId="49" fontId="3" fillId="0" borderId="0" xfId="4" quotePrefix="1" applyNumberFormat="1" applyFont="1" applyAlignment="1">
      <alignment horizontal="center"/>
    </xf>
    <xf numFmtId="0" fontId="3" fillId="2" borderId="0" xfId="4" applyFont="1" applyFill="1" applyAlignment="1">
      <alignment horizontal="center"/>
    </xf>
    <xf numFmtId="0" fontId="3" fillId="0" borderId="0" xfId="4" applyNumberFormat="1" applyFont="1" applyAlignment="1">
      <alignment horizontal="center"/>
    </xf>
    <xf numFmtId="164" fontId="7" fillId="0" borderId="1" xfId="4" applyNumberFormat="1" applyFont="1" applyBorder="1" applyAlignment="1">
      <alignment horizontal="center" vertical="center" wrapText="1"/>
    </xf>
    <xf numFmtId="164" fontId="7" fillId="0" borderId="4" xfId="4" applyNumberFormat="1" applyFont="1" applyBorder="1" applyAlignment="1">
      <alignment horizontal="center" vertical="center" wrapText="1"/>
    </xf>
    <xf numFmtId="164" fontId="7" fillId="0" borderId="2" xfId="4" applyNumberFormat="1" applyFont="1" applyBorder="1" applyAlignment="1">
      <alignment horizontal="center" vertical="center" wrapText="1"/>
    </xf>
    <xf numFmtId="164" fontId="7" fillId="0" borderId="5" xfId="4" applyNumberFormat="1" applyFont="1" applyBorder="1" applyAlignment="1">
      <alignment horizontal="center" vertical="center" wrapText="1"/>
    </xf>
    <xf numFmtId="164" fontId="7" fillId="0" borderId="3" xfId="4" applyNumberFormat="1" applyFont="1" applyBorder="1" applyAlignment="1">
      <alignment horizontal="center" vertical="center" wrapText="1"/>
    </xf>
    <xf numFmtId="164" fontId="7" fillId="0" borderId="6" xfId="4" applyNumberFormat="1" applyFont="1" applyBorder="1" applyAlignment="1">
      <alignment horizontal="center" vertical="center" wrapText="1"/>
    </xf>
    <xf numFmtId="49" fontId="7" fillId="0" borderId="0" xfId="4" applyNumberFormat="1" applyFont="1" applyAlignment="1">
      <alignment horizontal="center"/>
    </xf>
    <xf numFmtId="0" fontId="7" fillId="0" borderId="0" xfId="4" applyFont="1" applyAlignment="1">
      <alignment horizontal="center"/>
    </xf>
  </cellXfs>
  <cellStyles count="5">
    <cellStyle name="Comma" xfId="1" builtinId="3"/>
    <cellStyle name="Currency" xfId="2" builtinId="4"/>
    <cellStyle name="Normal" xfId="0" builtinId="0"/>
    <cellStyle name="Normal 2" xfId="4" xr:uid="{06BE5FBF-F21E-4357-A42B-6830D6AA0E31}"/>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9" Type="http://schemas.openxmlformats.org/officeDocument/2006/relationships/theme" Target="theme/theme1.xml"/><Relationship Id="rId21" Type="http://schemas.openxmlformats.org/officeDocument/2006/relationships/externalLink" Target="externalLinks/externalLink5.xml"/><Relationship Id="rId34" Type="http://schemas.openxmlformats.org/officeDocument/2006/relationships/externalLink" Target="externalLinks/externalLink18.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externalLink" Target="externalLinks/externalLink16.xml"/><Relationship Id="rId37" Type="http://schemas.openxmlformats.org/officeDocument/2006/relationships/externalLink" Target="externalLinks/externalLink21.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36" Type="http://schemas.openxmlformats.org/officeDocument/2006/relationships/externalLink" Target="externalLinks/externalLink20.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externalLink" Target="externalLinks/externalLink15.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externalLink" Target="externalLinks/externalLink14.xml"/><Relationship Id="rId35" Type="http://schemas.openxmlformats.org/officeDocument/2006/relationships/externalLink" Target="externalLinks/externalLink19.xml"/><Relationship Id="rId43"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externalLink" Target="externalLinks/externalLink17.xml"/><Relationship Id="rId38" Type="http://schemas.openxmlformats.org/officeDocument/2006/relationships/externalLink" Target="externalLinks/externalLink22.xml"/><Relationship Id="rId20" Type="http://schemas.openxmlformats.org/officeDocument/2006/relationships/externalLink" Target="externalLinks/externalLink4.xml"/><Relationship Id="rId41"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RAMP%20(HISTORICAL)/FY2018%20Tables/Historical%20Shells%201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lazzara/OneDrive%20-%20ibhe.org/RAMP%20Files%202019%20to%20Current/Public%20Universities/SIU/FY%202019/SOM-FY-19-BY21-Operating%20RAMP.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lazzara/OneDrive%20-%20ibhe.org/RAMP%20Files%202019%20to%20Current/Public%20Universities/U%20of%20I/FY%202019/UI%20SO-FY19-BY21-Operating%20RAMP.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lazzara/OneDrive%20-%20ibhe.org/RAMP%20Files%202019%20to%20Current/Public%20Universities/U%20of%20I/FY%202019/UIC-FY19-BY21-Operating%20RAMP.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lazzara/OneDrive%20-%20ibhe.org/RAMP%20Files%202019%20to%20Current/Public%20Universities/U%20of%20I/FY%202019/UIS-FY19-BY21-Operating%20RAMP.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lazzara/OneDrive%20-%20ibhe.org/RAMP%20Files%202019%20to%20Current/Public%20Universities/U%20of%20I/FY%202019/UIUC-FY19-BY21-Operating%20RAMP.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lazzara/OneDrive%20-%20ibhe.org/RAMP%20Files%202019%20to%20Current/Public%20Universities/WIU/WIU-FY19-BY21-Operating%20RAMP.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lazzara/OneDrive%20-%20ibhe.org/RAMP%20Files%202019%20to%20Current/Public%20Universities/CSU/FY%202019/CSU-FY19-BY21-Operating%20RAMP.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Q:/RAMP/FY2021%20RAMP/21%20IBHE%20Instructions%20blanc%20shells/New%20Operating%20RAMP%20Shell.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Q:/_Virtual%20Storage/Account%20Analysis/FY18/AR%20Aging%20Analysis%20(Bad%20Debt)%20-%20Student%20Receivables%20(3).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M:/TECHNICAL%20QUESTIONS/FY2021/Blank%20University%20Tech%20Tables%20FY20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RAMP/FY2020%20RAMP/20%20IBHE%20Instructions%20black%20shells/Blank%20University%20Tech%20Tables%20FY202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Q:/RAMP/FY2021%20RAMP/FY19%20RAMP%20Historical/E-4%20working.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lazzara/AppData/Roaming/Microsoft/Excel/Book1%20(version%201).xlsb"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lazzara/OneDrive%20-%20ibhe.org/RAMP%20Files%202019%20to%20Current/Public%20Universities/NIU/FY%202019/NIU-FY19-BY21-Operating%20RAMP.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azzara/OneDrive%20-%20ibhe.org/RAMP%20Files%202019%20to%20Current/Public%20Universities/EIU/FY%202019/EIU-FY19-BY19-Operating%20RAMP.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lazzara/OneDrive%20-%20ibhe.org/RAMP%20Files%202019%20to%20Current/Public%20Universities/GSU/FY%202019/GSU-FY19-BY21-Operating%20RAMP.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lazzara/OneDrive%20-%20ibhe.org/RAMP%20Files%202019%20to%20Current/Public%20Universities/ISU/FY%202019/ISU-FY19-BY21-Operating%20RAMP.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lazzara/OneDrive%20-%20ibhe.org/RAMP%20Files%202019%20to%20Current/Public%20Universities/NEIU/FY%202019/NEIU-FY19-BY21-Operating%20RAMP.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lazzara/OneDrive%20-%20ibhe.org/RAMP%20Files%202019%20to%20Current/Public%20Universities/SIU/FY%202019/SIU-FY19-BY21-Administration%20Operating%20RAMP.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lazzara/OneDrive%20-%20ibhe.org/RAMP%20Files%202019%20to%20Current/Public%20Universities/SIU/FY%202019/SIUC-FY-19-BY21-Operating%20RAMP.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lazzara/OneDrive%20-%20ibhe.org/RAMP%20Files%202019%20to%20Current/Public%20Universities/SIU/FY%202019/SIUE-FY-19-BY21-Operating%20RAM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Table 1 Summary"/>
      <sheetName val="Table 1A"/>
      <sheetName val="Table 1B"/>
      <sheetName val="Table 2"/>
      <sheetName val="Table 3"/>
      <sheetName val="Table 3A"/>
      <sheetName val="Table 4"/>
      <sheetName val="Table 5"/>
      <sheetName val="Table 6"/>
      <sheetName val="Table 7"/>
      <sheetName val="Table 8"/>
      <sheetName val="Table 11 Summary Obj"/>
      <sheetName val="Table 11A Obj"/>
      <sheetName val="Table 11B Obj"/>
      <sheetName val="Table 12 "/>
      <sheetName val="EDITS"/>
    </sheetNames>
    <sheetDataSet>
      <sheetData sheetId="0">
        <row r="10">
          <cell r="B10" t="str">
            <v>2018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EdChks"/>
      <sheetName val="E1-Operations Costs by Object"/>
      <sheetName val="E2-Operations Costs by Function"/>
      <sheetName val="E3-Operations by Fund &amp; Object"/>
      <sheetName val="E4-Revenue &amp; Expense by Source"/>
      <sheetName val="E5-Athletics Expenditures"/>
      <sheetName val="E6-Energy Usage &amp; Utility Cost"/>
      <sheetName val="E7-University Income Fund"/>
      <sheetName val="E8-Enrollment &amp; Credit Hours"/>
      <sheetName val="E9-Performance Funding Request"/>
      <sheetName val="E10-Staff Earnings"/>
      <sheetName val="E11-Negotiated Salary Increases"/>
      <sheetName val="E12-Sick &amp; Vacation Leave"/>
      <sheetName val="E13-CFI Worksheet"/>
      <sheetName val="E14-BY State Appr. &amp; UIF"/>
      <sheetName val="E15-BY Other Non-Appr."/>
    </sheetNames>
    <sheetDataSet>
      <sheetData sheetId="0">
        <row r="10">
          <cell r="B10" t="str">
            <v>2019</v>
          </cell>
        </row>
        <row r="12">
          <cell r="B12" t="str">
            <v>SIUC School of Medicine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E1-Operations Costs by Object"/>
      <sheetName val="E2-Operations Costs by Function"/>
      <sheetName val="E3-Operations by Fund &amp; Object"/>
      <sheetName val="E4-Revenue &amp; Expense by Source"/>
      <sheetName val="E5-Athletics Expenditures"/>
      <sheetName val="E6-Energy Usage &amp; Utility Cost"/>
      <sheetName val="E7-University Income Fund"/>
      <sheetName val="E8-Enrollment &amp; Credit Hours"/>
      <sheetName val="E9-Performance Funding Request"/>
      <sheetName val="E10-Staff Earnings"/>
      <sheetName val="E11-Negotiated Salary Increases"/>
      <sheetName val="E12-Sick &amp; Vacation Leave"/>
      <sheetName val="E13-CFI Worksheet"/>
      <sheetName val="E14-BY State Appr. &amp; UIF"/>
      <sheetName val="E15-BY Other Non-Appr."/>
    </sheetNames>
    <sheetDataSet>
      <sheetData sheetId="0">
        <row r="10">
          <cell r="B10" t="str">
            <v>2019</v>
          </cell>
        </row>
        <row r="12">
          <cell r="B12" t="str">
            <v xml:space="preserve"> Univ of Illinois -System Office</v>
          </cell>
        </row>
      </sheetData>
      <sheetData sheetId="1">
        <row r="12">
          <cell r="C12">
            <v>57394.3</v>
          </cell>
        </row>
      </sheetData>
      <sheetData sheetId="2"/>
      <sheetData sheetId="3"/>
      <sheetData sheetId="4"/>
      <sheetData sheetId="5"/>
      <sheetData sheetId="6"/>
      <sheetData sheetId="7">
        <row r="9">
          <cell r="C9">
            <v>30259</v>
          </cell>
        </row>
      </sheetData>
      <sheetData sheetId="8"/>
      <sheetData sheetId="9"/>
      <sheetData sheetId="10"/>
      <sheetData sheetId="11"/>
      <sheetData sheetId="12"/>
      <sheetData sheetId="13"/>
      <sheetData sheetId="14"/>
      <sheetData sheetId="1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E1-Operations Costs by Object"/>
      <sheetName val="E2-Operations Costs by Function"/>
      <sheetName val="E3-Operations by Fund &amp; Object"/>
      <sheetName val="E4-Revenue &amp; Expense by Source"/>
      <sheetName val="E5-Athletics Expenditures"/>
      <sheetName val="E6-Energy Usage &amp; Utility Cost"/>
      <sheetName val="E7-University Income Fund"/>
      <sheetName val="E8-Enrollment &amp; Credit Hours"/>
      <sheetName val="E9-Performance Funding Request"/>
      <sheetName val="E10-Staff Earnings"/>
      <sheetName val="E11-Negotiated Salary Increases"/>
      <sheetName val="E12-Sick &amp; Vacation Leave"/>
      <sheetName val="E13-CFI Worksheet"/>
      <sheetName val="E14-BY State Appr. &amp; UIF"/>
      <sheetName val="E15-BY Other Non-Appr."/>
    </sheetNames>
    <sheetDataSet>
      <sheetData sheetId="0">
        <row r="10">
          <cell r="B10" t="str">
            <v>2019</v>
          </cell>
        </row>
        <row r="12">
          <cell r="B12" t="str">
            <v>University of Illinois at Chicago</v>
          </cell>
        </row>
      </sheetData>
      <sheetData sheetId="1">
        <row r="12">
          <cell r="C12">
            <v>192297.1</v>
          </cell>
        </row>
      </sheetData>
      <sheetData sheetId="2"/>
      <sheetData sheetId="3"/>
      <sheetData sheetId="4"/>
      <sheetData sheetId="5"/>
      <sheetData sheetId="6"/>
      <sheetData sheetId="7">
        <row r="9">
          <cell r="C9">
            <v>76978.3</v>
          </cell>
        </row>
      </sheetData>
      <sheetData sheetId="8"/>
      <sheetData sheetId="9"/>
      <sheetData sheetId="10"/>
      <sheetData sheetId="11"/>
      <sheetData sheetId="12"/>
      <sheetData sheetId="13"/>
      <sheetData sheetId="14"/>
      <sheetData sheetId="1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E1-Operations Costs by Object"/>
      <sheetName val="E2-Operations Costs by Function"/>
      <sheetName val="E3-Operations by Fund &amp; Object"/>
      <sheetName val="E4-Revenue &amp; Expense by Source"/>
      <sheetName val="E5-Athletics Expenditures"/>
      <sheetName val="E6-Energy Usage &amp; Utility Cost"/>
      <sheetName val="E7-University Income Fund"/>
      <sheetName val="E8-Enrollment &amp; Credit Hours"/>
      <sheetName val="E9-Performance Funding Request"/>
      <sheetName val="E10-Staff Earnings"/>
      <sheetName val="E11-Negotiated Salary Increases"/>
      <sheetName val="E12-Sick &amp; Vacation Leave"/>
      <sheetName val="E13-CFI Worksheet"/>
      <sheetName val="E14-BY State Appr. &amp; UIF"/>
      <sheetName val="E15-BY Other Non-Appr."/>
    </sheetNames>
    <sheetDataSet>
      <sheetData sheetId="0">
        <row r="10">
          <cell r="B10" t="str">
            <v>2019</v>
          </cell>
        </row>
        <row r="12">
          <cell r="B12" t="str">
            <v>Univ of Illinois at Springfield</v>
          </cell>
        </row>
      </sheetData>
      <sheetData sheetId="1">
        <row r="12">
          <cell r="C12">
            <v>18497.7</v>
          </cell>
        </row>
      </sheetData>
      <sheetData sheetId="2"/>
      <sheetData sheetId="3"/>
      <sheetData sheetId="4"/>
      <sheetData sheetId="5"/>
      <sheetData sheetId="6"/>
      <sheetData sheetId="7">
        <row r="9">
          <cell r="C9">
            <v>8447.4</v>
          </cell>
        </row>
      </sheetData>
      <sheetData sheetId="8"/>
      <sheetData sheetId="9"/>
      <sheetData sheetId="10"/>
      <sheetData sheetId="11"/>
      <sheetData sheetId="12"/>
      <sheetData sheetId="13"/>
      <sheetData sheetId="14"/>
      <sheetData sheetId="1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E1-Operations Costs by Object"/>
      <sheetName val="E2-Operations Costs by Function"/>
      <sheetName val="E3-Operations by Fund &amp; Object"/>
      <sheetName val="E4-Revenue &amp; Expense by Source"/>
      <sheetName val="E5-Athletics Expenditures"/>
      <sheetName val="E6-Energy Usage &amp; Utility Cost"/>
      <sheetName val="E7-University Income Fund"/>
      <sheetName val="E8-Enrollment &amp; Credit Hours"/>
      <sheetName val="E9-Performance Funding Request"/>
      <sheetName val="E10-Staff Earnings"/>
      <sheetName val="E11-Negotiated Salary Increases"/>
      <sheetName val="E12-Sick &amp; Vacation Leave"/>
      <sheetName val="E13-CFI Worksheet"/>
      <sheetName val="E14-BY State Appr. &amp; UIF"/>
      <sheetName val="E15-BY Other Non-Appr."/>
    </sheetNames>
    <sheetDataSet>
      <sheetData sheetId="0">
        <row r="10">
          <cell r="B10" t="str">
            <v>2019</v>
          </cell>
        </row>
        <row r="12">
          <cell r="B12" t="str">
            <v>Univ of Illinois at Urbana-Champaign</v>
          </cell>
        </row>
      </sheetData>
      <sheetData sheetId="1">
        <row r="12">
          <cell r="C12">
            <v>209092.6</v>
          </cell>
        </row>
      </sheetData>
      <sheetData sheetId="2"/>
      <sheetData sheetId="3"/>
      <sheetData sheetId="4"/>
      <sheetData sheetId="5"/>
      <sheetData sheetId="6"/>
      <sheetData sheetId="7">
        <row r="9">
          <cell r="C9">
            <v>179195</v>
          </cell>
        </row>
      </sheetData>
      <sheetData sheetId="8"/>
      <sheetData sheetId="9"/>
      <sheetData sheetId="10"/>
      <sheetData sheetId="11"/>
      <sheetData sheetId="12"/>
      <sheetData sheetId="13"/>
      <sheetData sheetId="14"/>
      <sheetData sheetId="1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E1-Operations Costs by Object"/>
      <sheetName val="E2-Operations Costs by Function"/>
      <sheetName val="E3-Operations by Fund &amp; Object"/>
      <sheetName val="E4-Revenue &amp; Expense by Source"/>
      <sheetName val="E5-Athletics Expenditures"/>
      <sheetName val="E6-Energy Usage &amp; Utility Cost"/>
      <sheetName val="E7-University Income Fund"/>
      <sheetName val="E8-Enrollment &amp; Credit Hours"/>
      <sheetName val="E9-Performance Funding Request"/>
      <sheetName val="E10-Staff Earnings"/>
      <sheetName val="E11-Negotiated Salary Increases"/>
      <sheetName val="E12-Sick &amp; Vacation Leave"/>
      <sheetName val="E13-CFI Worksheet"/>
      <sheetName val="E14-BY State Appr. &amp; UIF"/>
      <sheetName val="E15-BY Other Non-Appr."/>
    </sheetNames>
    <sheetDataSet>
      <sheetData sheetId="0">
        <row r="10">
          <cell r="B10" t="str">
            <v>2019</v>
          </cell>
        </row>
        <row r="12">
          <cell r="B12" t="str">
            <v>WESTERN ILLINOIS UNIVERSITY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E1-Operations Costs by Object"/>
      <sheetName val="E2-Operations Costs by Function"/>
      <sheetName val="E3-Operations by Fund &amp; Object"/>
      <sheetName val="E4-Revenue &amp; Expense by Source"/>
      <sheetName val="E5-Athletics Expenditures"/>
      <sheetName val="E6-Energy Usage &amp; Utility Cost"/>
      <sheetName val="E7-University Income Fund"/>
      <sheetName val="E8-Enrollment &amp; Credit Hours"/>
      <sheetName val="E9-Performance Funding Req"/>
      <sheetName val="E10-Staff Earnings"/>
      <sheetName val="E11-Negotiated Salary Increases"/>
      <sheetName val="E12-Sick &amp; Vacation Leave"/>
      <sheetName val="E13-CFI Worksheet"/>
      <sheetName val="E14-BY State Appr. &amp; UIF"/>
      <sheetName val="E15-BY Other Non-Appr."/>
    </sheetNames>
    <sheetDataSet>
      <sheetData sheetId="0">
        <row r="12">
          <cell r="B12" t="str">
            <v>CHICAGO STATE UNIVERSITY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8-Enrollment &amp; Credit Hour (2"/>
      <sheetName val="Cover Page"/>
      <sheetName val="E1-Operations Costs by Object"/>
      <sheetName val="E2-Operations Costs by Function"/>
      <sheetName val="E3-Operations by Fund &amp; Object"/>
      <sheetName val="E4-Revenue &amp; Expense by Source"/>
      <sheetName val="E5-Athletics Expenditures"/>
      <sheetName val="E6-Energy Usage &amp; Utility Cost"/>
      <sheetName val="E7-University Income Fund"/>
      <sheetName val="E8-Enrollment &amp; Credit Hours"/>
      <sheetName val="E9-Performance Funding Request"/>
      <sheetName val="E10-Staff Earnings"/>
      <sheetName val="E11-Negotiated Salary Increases"/>
      <sheetName val="E12-Sick &amp; Vacation Leave"/>
      <sheetName val="E13-CFI Worksheet"/>
      <sheetName val="E14-BY State Appr. &amp; UIF"/>
      <sheetName val="E15-BY Other Non-Appr."/>
    </sheetNames>
    <sheetDataSet>
      <sheetData sheetId="0" refreshError="1"/>
      <sheetData sheetId="1">
        <row r="10">
          <cell r="B10" t="str">
            <v>2019</v>
          </cell>
        </row>
      </sheetData>
      <sheetData sheetId="2" refreshError="1"/>
      <sheetData sheetId="3" refreshError="1"/>
      <sheetData sheetId="4" refreshError="1"/>
      <sheetData sheetId="5" refreshError="1"/>
      <sheetData sheetId="6"/>
      <sheetData sheetId="7"/>
      <sheetData sheetId="8"/>
      <sheetData sheetId="9"/>
      <sheetData sheetId="10" refreshError="1"/>
      <sheetData sheetId="11"/>
      <sheetData sheetId="12" refreshError="1"/>
      <sheetData sheetId="13"/>
      <sheetData sheetId="14" refreshError="1"/>
      <sheetData sheetId="15" refreshError="1"/>
      <sheetData sheetId="1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Activity Aging Analysis"/>
      <sheetName val="PY Activity Aging Analysis"/>
      <sheetName val="Analytics"/>
      <sheetName val="PMT Activity Aging Analysis"/>
      <sheetName val="FY18 bad Debt Alloc by AR Bal"/>
      <sheetName val="FY18 bad Debt Alloc by Revenue"/>
      <sheetName val="FY18 AR"/>
      <sheetName val="FY18 PMT"/>
      <sheetName val="FY17 AR"/>
      <sheetName val="FY17 PMT"/>
      <sheetName val="FY16 AR"/>
      <sheetName val="FY16 PMT"/>
      <sheetName val="FY15 AR"/>
      <sheetName val="FY15 PMT"/>
      <sheetName val="FY14 AR"/>
      <sheetName val="FY14 PMT"/>
      <sheetName val="Term Commencement"/>
    </sheetNames>
    <sheetDataSet>
      <sheetData sheetId="0"/>
      <sheetData sheetId="1"/>
      <sheetData sheetId="2">
        <row r="11">
          <cell r="B11" t="str">
            <v>Analysis</v>
          </cell>
          <cell r="C11">
            <v>43281</v>
          </cell>
          <cell r="D11">
            <v>42916</v>
          </cell>
          <cell r="E11">
            <v>42551</v>
          </cell>
          <cell r="F11">
            <v>42185</v>
          </cell>
          <cell r="G11">
            <v>41820</v>
          </cell>
        </row>
        <row r="12">
          <cell r="B12" t="str">
            <v>Trade A/R to Net Sales</v>
          </cell>
        </row>
        <row r="13">
          <cell r="B13" t="str">
            <v># of Days Sales in Trade A/R</v>
          </cell>
        </row>
        <row r="14">
          <cell r="B14">
            <v>0</v>
          </cell>
        </row>
        <row r="15">
          <cell r="B15" t="str">
            <v>A/R Turnover</v>
          </cell>
        </row>
        <row r="16">
          <cell r="B16" t="str">
            <v>Age of Receivables</v>
          </cell>
        </row>
        <row r="17">
          <cell r="B17">
            <v>0</v>
          </cell>
        </row>
        <row r="18">
          <cell r="B18" t="str">
            <v>Allowance as a % of Trade A/R</v>
          </cell>
        </row>
        <row r="19">
          <cell r="B19" t="str">
            <v>Allowance as a % of Sales</v>
          </cell>
        </row>
        <row r="20">
          <cell r="B20">
            <v>0</v>
          </cell>
        </row>
        <row r="21">
          <cell r="B21" t="str">
            <v>Bad Debt Exp. as a % of Trade A/R</v>
          </cell>
        </row>
        <row r="22">
          <cell r="B22" t="str">
            <v>Bad Debt Exp. as a % of Net Sales</v>
          </cell>
        </row>
        <row r="24">
          <cell r="B24" t="str">
            <v>Bad Debt Exp. as a % of Net Sales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Sheet"/>
      <sheetName val="inst names"/>
      <sheetName val="3-Contracts Table "/>
      <sheetName val="Undergrad Waivers Table 4"/>
      <sheetName val="Graduate Waivers Table 5"/>
      <sheetName val="6-Sick Leave-Vacation"/>
      <sheetName val="7-UIF"/>
      <sheetName val="3% calculation Table 8"/>
      <sheetName val="Table 9 Def. Maint."/>
      <sheetName val="Table 10 Gen Equity"/>
    </sheetNames>
    <sheetDataSet>
      <sheetData sheetId="0"/>
      <sheetData sheetId="1">
        <row r="1">
          <cell r="A1" t="str">
            <v>University Name</v>
          </cell>
        </row>
        <row r="2">
          <cell r="A2" t="str">
            <v>Chicago State University</v>
          </cell>
        </row>
        <row r="3">
          <cell r="A3" t="str">
            <v>Eastern Illinois University</v>
          </cell>
        </row>
        <row r="4">
          <cell r="A4" t="str">
            <v>Governors State University</v>
          </cell>
        </row>
        <row r="5">
          <cell r="A5" t="str">
            <v>Illinois State University</v>
          </cell>
        </row>
        <row r="6">
          <cell r="A6" t="str">
            <v>Northeastern Illinois University</v>
          </cell>
        </row>
        <row r="7">
          <cell r="A7" t="str">
            <v>Northern Illinois University</v>
          </cell>
        </row>
        <row r="8">
          <cell r="A8" t="str">
            <v>Southern Illinois University Carbondale</v>
          </cell>
        </row>
        <row r="9">
          <cell r="A9" t="str">
            <v>Southern Illinois University Edwardsville</v>
          </cell>
        </row>
        <row r="10">
          <cell r="A10" t="str">
            <v>Southern Illinois University Administration</v>
          </cell>
        </row>
        <row r="11">
          <cell r="A11" t="str">
            <v>University of Illinois - Total University</v>
          </cell>
        </row>
        <row r="12">
          <cell r="A12" t="str">
            <v>University of Illinois at Chicago</v>
          </cell>
        </row>
        <row r="13">
          <cell r="A13" t="str">
            <v>University of Illinois at Springfield</v>
          </cell>
        </row>
        <row r="14">
          <cell r="A14" t="str">
            <v>University of Illinois at Urbana-Champaign</v>
          </cell>
        </row>
        <row r="15">
          <cell r="A15" t="str">
            <v>University of Illinois - University Administration</v>
          </cell>
        </row>
        <row r="16">
          <cell r="A16" t="str">
            <v>Western Illinois University</v>
          </cell>
        </row>
      </sheetData>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Sheet"/>
      <sheetName val="inst names"/>
      <sheetName val="3-Contracts Table "/>
      <sheetName val="Undergrad Waivers Table 4"/>
      <sheetName val="Graduate Waivers Table 5"/>
      <sheetName val="6-Sick Leave-Vacation"/>
      <sheetName val="7-UIF"/>
      <sheetName val="3% calculation Table 8"/>
      <sheetName val="Table 9 Def. Maint."/>
      <sheetName val="Table 10 Gen Equity"/>
    </sheetNames>
    <sheetDataSet>
      <sheetData sheetId="0">
        <row r="24">
          <cell r="A24" t="str">
            <v>University Name</v>
          </cell>
        </row>
      </sheetData>
      <sheetData sheetId="1">
        <row r="1">
          <cell r="A1" t="str">
            <v>University Name</v>
          </cell>
        </row>
      </sheetData>
      <sheetData sheetId="2"/>
      <sheetData sheetId="3"/>
      <sheetData sheetId="4"/>
      <sheetData sheetId="5"/>
      <sheetData sheetId="6"/>
      <sheetData sheetId="7"/>
      <sheetData sheetId="8"/>
      <sheetData sheetId="9"/>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4-Revenue &amp; Expense by Sou (2"/>
      <sheetName val="E4-Revenue &amp; Expense by Source"/>
      <sheetName val="E4-Support from Beni"/>
      <sheetName val="E4 balances GL 5 accounts"/>
      <sheetName val="Sheet2"/>
    </sheetNames>
    <sheetDataSet>
      <sheetData sheetId="0">
        <row r="6">
          <cell r="A6"/>
          <cell r="B6"/>
          <cell r="C6"/>
          <cell r="D6"/>
          <cell r="E6"/>
          <cell r="F6"/>
          <cell r="G6"/>
        </row>
        <row r="7">
          <cell r="A7" t="str">
            <v>A</v>
          </cell>
          <cell r="B7" t="str">
            <v>B</v>
          </cell>
          <cell r="C7" t="str">
            <v>C</v>
          </cell>
          <cell r="D7" t="str">
            <v>D</v>
          </cell>
          <cell r="E7" t="str">
            <v>E</v>
          </cell>
          <cell r="F7" t="str">
            <v>F</v>
          </cell>
          <cell r="G7" t="str">
            <v>G</v>
          </cell>
        </row>
        <row r="8">
          <cell r="A8"/>
          <cell r="C8" t="str">
            <v>Beginning Year Balance</v>
          </cell>
          <cell r="D8" t="str">
            <v>Total Revenue</v>
          </cell>
          <cell r="E8" t="str">
            <v>Total Expenditures</v>
          </cell>
          <cell r="F8" t="str">
            <v>Other Adjustments</v>
          </cell>
          <cell r="G8" t="str">
            <v>Ending Balance</v>
          </cell>
        </row>
        <row r="9">
          <cell r="A9"/>
          <cell r="B9" t="str">
            <v>(in thousands of $)</v>
          </cell>
          <cell r="C9"/>
          <cell r="D9"/>
          <cell r="E9"/>
          <cell r="F9"/>
          <cell r="G9"/>
        </row>
        <row r="10">
          <cell r="A10">
            <v>100</v>
          </cell>
          <cell r="B10" t="str">
            <v>University Income Fund (TOTAL)</v>
          </cell>
          <cell r="C10">
            <v>-5427.2</v>
          </cell>
          <cell r="D10">
            <v>58146.03</v>
          </cell>
          <cell r="E10">
            <v>51004.65</v>
          </cell>
          <cell r="F10">
            <v>-1261.95</v>
          </cell>
          <cell r="G10">
            <v>452.23000000000025</v>
          </cell>
        </row>
        <row r="11">
          <cell r="A11">
            <v>200</v>
          </cell>
          <cell r="B11" t="str">
            <v>OTHER NON-APPROPRIATED FUNDS (TOTAL)</v>
          </cell>
          <cell r="C11">
            <v>12494.563</v>
          </cell>
          <cell r="D11">
            <v>63016.28</v>
          </cell>
          <cell r="E11">
            <v>62771.5</v>
          </cell>
          <cell r="F11">
            <v>-721.64</v>
          </cell>
          <cell r="G11">
            <v>12017.703000000005</v>
          </cell>
        </row>
        <row r="12">
          <cell r="A12">
            <v>201</v>
          </cell>
          <cell r="B12" t="str">
            <v>Restricted Sources</v>
          </cell>
          <cell r="C12">
            <v>-52.598999999999961</v>
          </cell>
          <cell r="D12">
            <v>42744.1</v>
          </cell>
          <cell r="E12">
            <v>42733.799999999996</v>
          </cell>
          <cell r="F12">
            <v>27.599999999999998</v>
          </cell>
          <cell r="G12">
            <v>-14.698999999999071</v>
          </cell>
        </row>
        <row r="13">
          <cell r="A13">
            <v>202</v>
          </cell>
          <cell r="B13" t="str">
            <v>Unrestricted Sources</v>
          </cell>
          <cell r="C13">
            <v>12547.162</v>
          </cell>
          <cell r="D13">
            <v>20272.18</v>
          </cell>
          <cell r="E13">
            <v>20037.7</v>
          </cell>
          <cell r="F13">
            <v>-749.24</v>
          </cell>
          <cell r="G13">
            <v>12032.402000000004</v>
          </cell>
        </row>
        <row r="14">
          <cell r="A14">
            <v>300</v>
          </cell>
          <cell r="B14" t="str">
            <v>GOVT. GRANTS/CONTRACTS-FEDERAL SOURCES</v>
          </cell>
          <cell r="C14">
            <v>5.3</v>
          </cell>
          <cell r="D14">
            <v>31485.8</v>
          </cell>
          <cell r="E14">
            <v>31510.6</v>
          </cell>
          <cell r="F14">
            <v>24.8</v>
          </cell>
          <cell r="G14">
            <v>5.3000000000000007</v>
          </cell>
        </row>
        <row r="15">
          <cell r="A15">
            <v>301</v>
          </cell>
          <cell r="B15" t="str">
            <v>Restricted Sources</v>
          </cell>
          <cell r="C15">
            <v>5.3</v>
          </cell>
          <cell r="D15">
            <v>31485.8</v>
          </cell>
          <cell r="E15">
            <v>31510.6</v>
          </cell>
          <cell r="F15">
            <v>24.8</v>
          </cell>
          <cell r="G15">
            <v>5.3000000000000007</v>
          </cell>
        </row>
        <row r="16">
          <cell r="A16">
            <v>302</v>
          </cell>
          <cell r="B16" t="str">
            <v>Unrestricted Sources</v>
          </cell>
          <cell r="C16"/>
          <cell r="D16"/>
          <cell r="E16"/>
          <cell r="F16"/>
          <cell r="G16">
            <v>0</v>
          </cell>
        </row>
        <row r="17">
          <cell r="A17">
            <v>400</v>
          </cell>
          <cell r="B17" t="str">
            <v>GOVT. GRANTS/CONTRACTS-OTHER SOURCES</v>
          </cell>
          <cell r="C17">
            <v>-293.39999999999998</v>
          </cell>
          <cell r="D17">
            <v>10899.3</v>
          </cell>
          <cell r="E17">
            <v>10855</v>
          </cell>
          <cell r="F17">
            <v>-6.4</v>
          </cell>
          <cell r="G17">
            <v>-255.50000000000037</v>
          </cell>
        </row>
        <row r="18">
          <cell r="A18">
            <v>401</v>
          </cell>
          <cell r="B18" t="str">
            <v>Restricted Sources</v>
          </cell>
          <cell r="C18">
            <v>-293.39999999999998</v>
          </cell>
          <cell r="D18">
            <v>10899.3</v>
          </cell>
          <cell r="E18">
            <v>10855</v>
          </cell>
          <cell r="F18">
            <v>-6.4</v>
          </cell>
          <cell r="G18">
            <v>-255.50000000000037</v>
          </cell>
        </row>
        <row r="19">
          <cell r="A19">
            <v>402</v>
          </cell>
          <cell r="B19" t="str">
            <v>Unrestricted Sources</v>
          </cell>
          <cell r="C19"/>
          <cell r="D19"/>
          <cell r="E19"/>
          <cell r="F19"/>
          <cell r="G19">
            <v>0</v>
          </cell>
        </row>
        <row r="20">
          <cell r="A20">
            <v>500</v>
          </cell>
          <cell r="B20" t="str">
            <v>PRIVATE GIFTS, GRANTS, AND CONTRACTS</v>
          </cell>
          <cell r="C20">
            <v>235.501</v>
          </cell>
          <cell r="D20">
            <v>359</v>
          </cell>
          <cell r="E20">
            <v>368.2</v>
          </cell>
          <cell r="F20">
            <v>9.1999999999999993</v>
          </cell>
          <cell r="G20">
            <v>235.50099999999998</v>
          </cell>
        </row>
        <row r="21">
          <cell r="A21">
            <v>501</v>
          </cell>
          <cell r="B21" t="str">
            <v>Restricted Sources</v>
          </cell>
          <cell r="C21">
            <v>235.501</v>
          </cell>
          <cell r="D21">
            <v>359</v>
          </cell>
          <cell r="E21">
            <v>368.2</v>
          </cell>
          <cell r="F21">
            <v>9.1999999999999993</v>
          </cell>
          <cell r="G21">
            <v>235.50099999999998</v>
          </cell>
        </row>
        <row r="22">
          <cell r="A22">
            <v>502</v>
          </cell>
          <cell r="B22" t="str">
            <v>Unrestricted Sources</v>
          </cell>
          <cell r="C22"/>
          <cell r="D22"/>
          <cell r="E22"/>
          <cell r="F22"/>
          <cell r="G22">
            <v>0</v>
          </cell>
        </row>
        <row r="23">
          <cell r="A23">
            <v>600</v>
          </cell>
          <cell r="B23" t="str">
            <v>ENDOWMENT INCOME</v>
          </cell>
          <cell r="C23">
            <v>0</v>
          </cell>
          <cell r="D23">
            <v>0</v>
          </cell>
          <cell r="E23">
            <v>0</v>
          </cell>
          <cell r="F23">
            <v>0</v>
          </cell>
          <cell r="G23">
            <v>0</v>
          </cell>
        </row>
        <row r="24">
          <cell r="A24">
            <v>601</v>
          </cell>
          <cell r="B24" t="str">
            <v>Restricted Sources</v>
          </cell>
          <cell r="C24"/>
          <cell r="D24"/>
          <cell r="E24"/>
          <cell r="F24"/>
          <cell r="G24">
            <v>0</v>
          </cell>
        </row>
        <row r="25">
          <cell r="A25">
            <v>602</v>
          </cell>
          <cell r="B25" t="str">
            <v>Unrestricted Sources</v>
          </cell>
          <cell r="C25"/>
          <cell r="D25"/>
          <cell r="E25"/>
          <cell r="F25"/>
          <cell r="G25">
            <v>0</v>
          </cell>
        </row>
        <row r="26">
          <cell r="A26">
            <v>700</v>
          </cell>
          <cell r="B26" t="str">
            <v>SALES/SERVICE REVENUE-AUXILIARY ENTERPRISE</v>
          </cell>
          <cell r="C26">
            <v>1750.4</v>
          </cell>
          <cell r="D26">
            <v>4152.38</v>
          </cell>
          <cell r="E26">
            <v>4178.2</v>
          </cell>
          <cell r="F26">
            <v>-76.680000000000007</v>
          </cell>
          <cell r="G26">
            <v>1647.9000000000008</v>
          </cell>
        </row>
        <row r="27">
          <cell r="A27">
            <v>701</v>
          </cell>
          <cell r="B27" t="str">
            <v>Restricted Sources</v>
          </cell>
          <cell r="C27"/>
          <cell r="D27"/>
          <cell r="E27"/>
          <cell r="F27"/>
          <cell r="G27">
            <v>0</v>
          </cell>
        </row>
        <row r="28">
          <cell r="A28">
            <v>702</v>
          </cell>
          <cell r="B28" t="str">
            <v>Unrestricted Sources</v>
          </cell>
          <cell r="C28">
            <v>1750.4</v>
          </cell>
          <cell r="D28">
            <v>4152.38</v>
          </cell>
          <cell r="E28">
            <v>4178.2</v>
          </cell>
          <cell r="F28">
            <v>-76.680000000000007</v>
          </cell>
          <cell r="G28">
            <v>1647.9000000000008</v>
          </cell>
        </row>
        <row r="29">
          <cell r="A29">
            <v>800</v>
          </cell>
          <cell r="B29" t="str">
            <v>SALES/SERVICE REVENUE-EDUCATIONAL DEPTS.</v>
          </cell>
          <cell r="C29">
            <v>9014.0619999999999</v>
          </cell>
          <cell r="D29">
            <v>14130.9</v>
          </cell>
          <cell r="E29">
            <v>13430.5</v>
          </cell>
          <cell r="F29">
            <v>-83.56</v>
          </cell>
          <cell r="G29">
            <v>9630.902</v>
          </cell>
        </row>
        <row r="30">
          <cell r="A30">
            <v>801</v>
          </cell>
          <cell r="B30" t="str">
            <v>Restricted Sources</v>
          </cell>
          <cell r="C30"/>
          <cell r="D30"/>
          <cell r="E30"/>
          <cell r="F30"/>
          <cell r="G30">
            <v>0</v>
          </cell>
        </row>
        <row r="31">
          <cell r="A31">
            <v>802</v>
          </cell>
          <cell r="B31" t="str">
            <v>Unrestricted Sources</v>
          </cell>
          <cell r="C31">
            <v>9014.0619999999999</v>
          </cell>
          <cell r="D31">
            <v>14130.9</v>
          </cell>
          <cell r="E31">
            <v>13430.5</v>
          </cell>
          <cell r="F31">
            <v>-83.56</v>
          </cell>
          <cell r="G31">
            <v>9630.902</v>
          </cell>
        </row>
        <row r="32">
          <cell r="A32">
            <v>900</v>
          </cell>
          <cell r="B32" t="str">
            <v>SALES/SERVICE REVENUE-HOSPITALS</v>
          </cell>
          <cell r="C32">
            <v>0</v>
          </cell>
          <cell r="D32">
            <v>0</v>
          </cell>
          <cell r="E32">
            <v>0</v>
          </cell>
          <cell r="F32">
            <v>0</v>
          </cell>
          <cell r="G32">
            <v>0</v>
          </cell>
        </row>
        <row r="33">
          <cell r="A33">
            <v>901</v>
          </cell>
          <cell r="B33" t="str">
            <v>Restricted Sources</v>
          </cell>
          <cell r="C33"/>
          <cell r="D33"/>
          <cell r="E33"/>
          <cell r="F33"/>
          <cell r="G33">
            <v>0</v>
          </cell>
        </row>
        <row r="34">
          <cell r="A34">
            <v>902</v>
          </cell>
          <cell r="B34" t="str">
            <v>Unrestricted Sources</v>
          </cell>
          <cell r="C34"/>
          <cell r="D34"/>
          <cell r="E34"/>
          <cell r="F34"/>
          <cell r="G34">
            <v>0</v>
          </cell>
        </row>
        <row r="35">
          <cell r="A35">
            <v>1000</v>
          </cell>
          <cell r="B35" t="str">
            <v>OTHER MISCELLANEOUS REVENUE**</v>
          </cell>
          <cell r="C35">
            <v>0</v>
          </cell>
          <cell r="D35">
            <v>0</v>
          </cell>
          <cell r="E35">
            <v>0</v>
          </cell>
          <cell r="F35">
            <v>0</v>
          </cell>
          <cell r="G35">
            <v>0</v>
          </cell>
        </row>
        <row r="36">
          <cell r="A36">
            <v>1001</v>
          </cell>
          <cell r="B36" t="str">
            <v>Restricted Sources</v>
          </cell>
          <cell r="C36"/>
          <cell r="D36"/>
          <cell r="E36"/>
          <cell r="F36"/>
          <cell r="G36">
            <v>0</v>
          </cell>
        </row>
        <row r="37">
          <cell r="A37">
            <v>1002</v>
          </cell>
          <cell r="B37" t="str">
            <v>Unrestricted Sources</v>
          </cell>
          <cell r="C37"/>
          <cell r="D37"/>
          <cell r="E37"/>
          <cell r="F37"/>
          <cell r="G37">
            <v>0</v>
          </cell>
        </row>
        <row r="38">
          <cell r="A38">
            <v>1100</v>
          </cell>
          <cell r="B38" t="str">
            <v>INDIRECT COST RECOVERY (ICR)</v>
          </cell>
          <cell r="C38">
            <v>1782.7</v>
          </cell>
          <cell r="D38">
            <v>1988.9</v>
          </cell>
          <cell r="E38">
            <v>2429</v>
          </cell>
          <cell r="F38">
            <v>-589</v>
          </cell>
          <cell r="G38">
            <v>753.60000000000036</v>
          </cell>
        </row>
        <row r="39">
          <cell r="A39">
            <v>1101</v>
          </cell>
          <cell r="B39" t="str">
            <v>Restricted Sources</v>
          </cell>
          <cell r="C39"/>
          <cell r="D39"/>
          <cell r="E39"/>
          <cell r="F39"/>
          <cell r="G39">
            <v>0</v>
          </cell>
        </row>
        <row r="40">
          <cell r="A40">
            <v>1102</v>
          </cell>
          <cell r="B40" t="str">
            <v>Unrestricted Sources</v>
          </cell>
          <cell r="C40">
            <v>1782.7</v>
          </cell>
          <cell r="D40">
            <v>1988.9</v>
          </cell>
          <cell r="E40">
            <v>2429</v>
          </cell>
          <cell r="F40">
            <v>-589</v>
          </cell>
          <cell r="G40">
            <v>753.60000000000036</v>
          </cell>
        </row>
      </sheetData>
      <sheetData sheetId="1"/>
      <sheetData sheetId="2">
        <row r="40">
          <cell r="AP40">
            <v>2762937.5599999418</v>
          </cell>
        </row>
      </sheetData>
      <sheetData sheetId="3">
        <row r="19">
          <cell r="F19">
            <v>9098984.9499999993</v>
          </cell>
        </row>
      </sheetData>
      <sheetData sheetId="4"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Budget Yr Staff Earnings"/>
      <sheetName val="15-Budget Yr Staff Requirements"/>
      <sheetName val="13-Staff Requirements"/>
      <sheetName val="Sheet1"/>
    </sheetNames>
    <sheetDataSet>
      <sheetData sheetId="0"/>
      <sheetData sheetId="1"/>
      <sheetData sheetId="2">
        <row r="12">
          <cell r="A12">
            <v>0</v>
          </cell>
          <cell r="B12" t="str">
            <v>005</v>
          </cell>
        </row>
        <row r="13">
          <cell r="A13">
            <v>0</v>
          </cell>
          <cell r="B13" t="str">
            <v>005</v>
          </cell>
        </row>
        <row r="14">
          <cell r="A14">
            <v>0</v>
          </cell>
          <cell r="B14" t="str">
            <v>005</v>
          </cell>
        </row>
        <row r="15">
          <cell r="A15">
            <v>0</v>
          </cell>
          <cell r="B15" t="str">
            <v>005</v>
          </cell>
        </row>
        <row r="16">
          <cell r="A16">
            <v>0</v>
          </cell>
          <cell r="B16" t="str">
            <v>005</v>
          </cell>
        </row>
        <row r="17">
          <cell r="A17">
            <v>0</v>
          </cell>
          <cell r="B17" t="str">
            <v>005</v>
          </cell>
        </row>
        <row r="18">
          <cell r="A18">
            <v>0</v>
          </cell>
          <cell r="B18" t="str">
            <v>005</v>
          </cell>
        </row>
        <row r="19">
          <cell r="A19">
            <v>0</v>
          </cell>
          <cell r="B19" t="str">
            <v>005</v>
          </cell>
        </row>
        <row r="20">
          <cell r="A20">
            <v>0</v>
          </cell>
          <cell r="B20" t="str">
            <v>005</v>
          </cell>
        </row>
        <row r="21">
          <cell r="A21">
            <v>0</v>
          </cell>
          <cell r="B21" t="str">
            <v>005</v>
          </cell>
        </row>
        <row r="22">
          <cell r="A22">
            <v>0</v>
          </cell>
          <cell r="B22" t="str">
            <v>005</v>
          </cell>
        </row>
        <row r="23">
          <cell r="A23">
            <v>0</v>
          </cell>
          <cell r="B23" t="str">
            <v>005</v>
          </cell>
        </row>
        <row r="24">
          <cell r="A24">
            <v>0</v>
          </cell>
          <cell r="B24" t="str">
            <v>005</v>
          </cell>
        </row>
        <row r="25">
          <cell r="A25">
            <v>0</v>
          </cell>
          <cell r="B25" t="str">
            <v>005</v>
          </cell>
        </row>
        <row r="26">
          <cell r="A26">
            <v>0</v>
          </cell>
          <cell r="B26" t="str">
            <v>005</v>
          </cell>
        </row>
        <row r="27">
          <cell r="A27">
            <v>0</v>
          </cell>
          <cell r="B27" t="str">
            <v>005</v>
          </cell>
        </row>
        <row r="28">
          <cell r="A28">
            <v>0</v>
          </cell>
          <cell r="B28" t="str">
            <v>005</v>
          </cell>
        </row>
        <row r="29">
          <cell r="A29">
            <v>0</v>
          </cell>
          <cell r="B29" t="str">
            <v>005</v>
          </cell>
        </row>
        <row r="30">
          <cell r="A30">
            <v>0</v>
          </cell>
          <cell r="B30" t="str">
            <v>005</v>
          </cell>
        </row>
        <row r="31">
          <cell r="A31">
            <v>0</v>
          </cell>
          <cell r="B31" t="str">
            <v>005</v>
          </cell>
        </row>
        <row r="32">
          <cell r="A32">
            <v>0</v>
          </cell>
          <cell r="B32" t="str">
            <v>005</v>
          </cell>
        </row>
        <row r="33">
          <cell r="A33">
            <v>0</v>
          </cell>
          <cell r="B33" t="str">
            <v>005</v>
          </cell>
        </row>
        <row r="34">
          <cell r="A34">
            <v>0</v>
          </cell>
          <cell r="B34" t="str">
            <v>005</v>
          </cell>
        </row>
        <row r="35">
          <cell r="A35">
            <v>0</v>
          </cell>
          <cell r="B35" t="str">
            <v>005</v>
          </cell>
        </row>
        <row r="36">
          <cell r="A36">
            <v>0</v>
          </cell>
          <cell r="B36" t="str">
            <v>005</v>
          </cell>
        </row>
        <row r="37">
          <cell r="A37">
            <v>0</v>
          </cell>
          <cell r="B37" t="str">
            <v>005</v>
          </cell>
        </row>
        <row r="38">
          <cell r="A38">
            <v>0</v>
          </cell>
          <cell r="B38" t="str">
            <v>005</v>
          </cell>
        </row>
        <row r="39">
          <cell r="A39">
            <v>0</v>
          </cell>
          <cell r="B39" t="str">
            <v>005</v>
          </cell>
        </row>
        <row r="40">
          <cell r="A40">
            <v>0</v>
          </cell>
          <cell r="B40" t="str">
            <v>005</v>
          </cell>
        </row>
        <row r="41">
          <cell r="A41">
            <v>0</v>
          </cell>
          <cell r="B41" t="str">
            <v>005</v>
          </cell>
        </row>
        <row r="42">
          <cell r="A42">
            <v>0</v>
          </cell>
          <cell r="B42" t="str">
            <v>005</v>
          </cell>
        </row>
        <row r="43">
          <cell r="A43">
            <v>0</v>
          </cell>
          <cell r="B43" t="str">
            <v>005</v>
          </cell>
        </row>
        <row r="44">
          <cell r="A44">
            <v>0</v>
          </cell>
          <cell r="B44" t="str">
            <v>005</v>
          </cell>
        </row>
        <row r="45">
          <cell r="A45">
            <v>0</v>
          </cell>
          <cell r="B45" t="str">
            <v>005</v>
          </cell>
        </row>
        <row r="46">
          <cell r="A46">
            <v>0</v>
          </cell>
          <cell r="B46" t="str">
            <v>005</v>
          </cell>
        </row>
        <row r="47">
          <cell r="A47">
            <v>0</v>
          </cell>
          <cell r="B47" t="str">
            <v>005</v>
          </cell>
        </row>
        <row r="48">
          <cell r="A48">
            <v>0</v>
          </cell>
          <cell r="B48" t="str">
            <v>005</v>
          </cell>
        </row>
        <row r="49">
          <cell r="A49">
            <v>0</v>
          </cell>
          <cell r="B49" t="str">
            <v>005</v>
          </cell>
        </row>
        <row r="50">
          <cell r="A50">
            <v>0</v>
          </cell>
          <cell r="B50" t="str">
            <v>005</v>
          </cell>
        </row>
        <row r="51">
          <cell r="A51">
            <v>0</v>
          </cell>
          <cell r="B51" t="str">
            <v>005</v>
          </cell>
        </row>
        <row r="52">
          <cell r="A52">
            <v>0</v>
          </cell>
          <cell r="B52" t="str">
            <v>005</v>
          </cell>
        </row>
        <row r="53">
          <cell r="A53">
            <v>0</v>
          </cell>
          <cell r="B53" t="str">
            <v>005</v>
          </cell>
        </row>
        <row r="54">
          <cell r="A54">
            <v>0</v>
          </cell>
          <cell r="B54" t="str">
            <v>005</v>
          </cell>
        </row>
        <row r="55">
          <cell r="A55">
            <v>0</v>
          </cell>
          <cell r="B55" t="str">
            <v>005</v>
          </cell>
        </row>
        <row r="56">
          <cell r="A56">
            <v>0</v>
          </cell>
          <cell r="B56" t="str">
            <v>005</v>
          </cell>
        </row>
        <row r="57">
          <cell r="A57">
            <v>0</v>
          </cell>
          <cell r="B57" t="str">
            <v>005</v>
          </cell>
        </row>
        <row r="58">
          <cell r="A58">
            <v>0</v>
          </cell>
          <cell r="B58" t="str">
            <v>005</v>
          </cell>
        </row>
        <row r="59">
          <cell r="A59">
            <v>0</v>
          </cell>
          <cell r="B59" t="str">
            <v>005</v>
          </cell>
        </row>
        <row r="60">
          <cell r="A60">
            <v>0</v>
          </cell>
          <cell r="B60" t="str">
            <v>005</v>
          </cell>
        </row>
        <row r="61">
          <cell r="A61">
            <v>0</v>
          </cell>
          <cell r="B61" t="str">
            <v>005</v>
          </cell>
        </row>
        <row r="62">
          <cell r="A62">
            <v>0</v>
          </cell>
          <cell r="B62" t="str">
            <v>005</v>
          </cell>
        </row>
        <row r="63">
          <cell r="A63">
            <v>0</v>
          </cell>
          <cell r="B63" t="str">
            <v>005</v>
          </cell>
        </row>
        <row r="64">
          <cell r="A64">
            <v>0</v>
          </cell>
          <cell r="B64" t="str">
            <v>005</v>
          </cell>
        </row>
        <row r="65">
          <cell r="A65">
            <v>0</v>
          </cell>
          <cell r="B65" t="str">
            <v>005</v>
          </cell>
        </row>
        <row r="66">
          <cell r="A66">
            <v>0</v>
          </cell>
          <cell r="B66" t="str">
            <v>005</v>
          </cell>
        </row>
        <row r="67">
          <cell r="A67">
            <v>0</v>
          </cell>
          <cell r="B67" t="str">
            <v>005</v>
          </cell>
        </row>
        <row r="68">
          <cell r="A68">
            <v>0</v>
          </cell>
          <cell r="B68" t="str">
            <v>005</v>
          </cell>
        </row>
        <row r="69">
          <cell r="A69">
            <v>0</v>
          </cell>
          <cell r="B69" t="str">
            <v>005</v>
          </cell>
        </row>
        <row r="70">
          <cell r="A70">
            <v>0</v>
          </cell>
          <cell r="B70" t="str">
            <v>005</v>
          </cell>
        </row>
        <row r="71">
          <cell r="A71">
            <v>0</v>
          </cell>
          <cell r="B71" t="str">
            <v>005</v>
          </cell>
        </row>
        <row r="72">
          <cell r="A72">
            <v>0</v>
          </cell>
          <cell r="B72" t="str">
            <v>005</v>
          </cell>
        </row>
        <row r="73">
          <cell r="A73">
            <v>0</v>
          </cell>
          <cell r="B73" t="str">
            <v>005</v>
          </cell>
        </row>
        <row r="74">
          <cell r="A74">
            <v>0</v>
          </cell>
          <cell r="B74" t="str">
            <v>005</v>
          </cell>
        </row>
        <row r="75">
          <cell r="A75">
            <v>0</v>
          </cell>
          <cell r="B75" t="str">
            <v>005</v>
          </cell>
        </row>
        <row r="76">
          <cell r="A76">
            <v>0</v>
          </cell>
          <cell r="B76" t="str">
            <v>005</v>
          </cell>
        </row>
        <row r="77">
          <cell r="A77">
            <v>0</v>
          </cell>
          <cell r="B77" t="str">
            <v>005</v>
          </cell>
        </row>
        <row r="78">
          <cell r="A78">
            <v>0</v>
          </cell>
          <cell r="B78" t="str">
            <v>005</v>
          </cell>
        </row>
        <row r="79">
          <cell r="A79">
            <v>0</v>
          </cell>
          <cell r="B79" t="str">
            <v>005</v>
          </cell>
        </row>
        <row r="80">
          <cell r="A80">
            <v>0</v>
          </cell>
          <cell r="B80" t="str">
            <v>005</v>
          </cell>
        </row>
        <row r="81">
          <cell r="A81">
            <v>0</v>
          </cell>
          <cell r="B81" t="str">
            <v>005</v>
          </cell>
        </row>
        <row r="82">
          <cell r="A82">
            <v>0</v>
          </cell>
          <cell r="B82" t="str">
            <v>005</v>
          </cell>
        </row>
        <row r="83">
          <cell r="A83">
            <v>0</v>
          </cell>
          <cell r="B83" t="str">
            <v>005</v>
          </cell>
        </row>
      </sheetData>
      <sheetData sheetId="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E1-Operations Costs by Object"/>
      <sheetName val="E2-Operations Costs by Function"/>
      <sheetName val="E3-Operations by Fund &amp; Object"/>
      <sheetName val="E4-Revenue &amp; Expense by Source"/>
      <sheetName val="E5-Athletics Expenditures "/>
      <sheetName val="E6-Energy Usage &amp; Utility Cost"/>
      <sheetName val="E7-University Income Fund"/>
      <sheetName val="E8-Enrollment &amp; Credit Hours"/>
      <sheetName val="E9-Performance Funding Request"/>
      <sheetName val="E10-Staff Earnings "/>
      <sheetName val="E11-Negotiated Salary Increase "/>
      <sheetName val="E12-Sick &amp; Vacation Leave"/>
      <sheetName val="E13-CFI Worksheet"/>
      <sheetName val="E14-BY State Appr. &amp; UIF"/>
      <sheetName val="E15-BY Other Non-Appr."/>
    </sheetNames>
    <sheetDataSet>
      <sheetData sheetId="0">
        <row r="10">
          <cell r="B10" t="str">
            <v>2019</v>
          </cell>
        </row>
        <row r="12">
          <cell r="B12" t="str">
            <v>Northern Illinois University</v>
          </cell>
        </row>
      </sheetData>
      <sheetData sheetId="1">
        <row r="41">
          <cell r="C41">
            <v>83647.000000000015</v>
          </cell>
        </row>
      </sheetData>
      <sheetData sheetId="2"/>
      <sheetData sheetId="3"/>
      <sheetData sheetId="4"/>
      <sheetData sheetId="5"/>
      <sheetData sheetId="6"/>
      <sheetData sheetId="7">
        <row r="14">
          <cell r="C14">
            <v>128961.4</v>
          </cell>
        </row>
      </sheetData>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E1-Operations Costs by Object"/>
      <sheetName val="E2-Operations Costs by Function"/>
      <sheetName val="E3-Operations by Fund &amp; Object"/>
      <sheetName val="E4-Revenue &amp; Expense by Source"/>
      <sheetName val="E5-Athletics Expenditures"/>
      <sheetName val="E6-Energy Usage &amp; Utility Cost"/>
      <sheetName val="E7-University Income Fund"/>
      <sheetName val="E8-Enrollment &amp; Credit Hours"/>
      <sheetName val="E9-Performance Funding Request"/>
      <sheetName val="E10-Staff Earnings"/>
      <sheetName val="E11-Negotiated Salary Increases"/>
      <sheetName val="E12-Sick &amp; Vacation Leave"/>
      <sheetName val="E13-CFI Worksheet"/>
      <sheetName val="E14-BY State Appr. &amp; UIF"/>
      <sheetName val="E15-BY Other Non-Appr."/>
    </sheetNames>
    <sheetDataSet>
      <sheetData sheetId="0">
        <row r="10">
          <cell r="B10" t="str">
            <v>2019</v>
          </cell>
        </row>
        <row r="12">
          <cell r="B12" t="str">
            <v>EASTERN ILLINOIS UNIVERSITY</v>
          </cell>
        </row>
      </sheetData>
      <sheetData sheetId="1">
        <row r="12">
          <cell r="C12">
            <v>36326.970170000001</v>
          </cell>
        </row>
      </sheetData>
      <sheetData sheetId="2"/>
      <sheetData sheetId="3">
        <row r="26">
          <cell r="D26">
            <v>37874.345120000005</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E1-Operations Costs by Object"/>
      <sheetName val="E2-Operations Costs by Function"/>
      <sheetName val="E3-Operations by Fund &amp; Object"/>
      <sheetName val="E4-Revenue &amp; Expense by Source"/>
      <sheetName val="E5-Athletics Expenditures"/>
      <sheetName val="E6-Energy Usage &amp; Utility Cost"/>
      <sheetName val="E7-University Income Fund"/>
      <sheetName val="E8-Enrollment &amp; Credit Hours"/>
      <sheetName val="E9-Performance Funding Request"/>
      <sheetName val="E10-Staff Earnings"/>
      <sheetName val="E11-Negotiated Salary Increases"/>
      <sheetName val="E12-Sick &amp; Vacation Leave"/>
      <sheetName val="E13-CFI Worksheet"/>
      <sheetName val="E14-BY State Appr. &amp; UIF"/>
      <sheetName val="E15-BY Other Non-Appr."/>
    </sheetNames>
    <sheetDataSet>
      <sheetData sheetId="0">
        <row r="10">
          <cell r="B10" t="str">
            <v>2019</v>
          </cell>
        </row>
        <row r="12">
          <cell r="B12" t="str">
            <v>GOVERNORS STATE UNIVERSITY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E1-Operations Costs by Object"/>
      <sheetName val="E2-Operations Costs by Function"/>
      <sheetName val="E3-Operations by Fund &amp; Object"/>
      <sheetName val="E4-Revenue &amp; Expense by Source"/>
      <sheetName val="E5-Athletics Expenditures"/>
      <sheetName val="E6-Energy Usage &amp; Utility Cost"/>
      <sheetName val="E7-University Income Fund"/>
      <sheetName val="E8-Enrollment &amp; Credit Hours"/>
      <sheetName val="E9-Performance Funding Request"/>
      <sheetName val="E10-Staff Earnings"/>
      <sheetName val="E11-Negotiated Salary Increases"/>
      <sheetName val="E12-Sick &amp; Vacation Leave"/>
      <sheetName val="E13-CFI Worksheet"/>
      <sheetName val="E14-BY State Appr. &amp; UIF"/>
      <sheetName val="E15-BY Other Non-Appr."/>
    </sheetNames>
    <sheetDataSet>
      <sheetData sheetId="0">
        <row r="10">
          <cell r="B10" t="str">
            <v>2019</v>
          </cell>
        </row>
        <row r="12">
          <cell r="B12" t="str">
            <v>Illinois State University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E1-Operations Costs by Object"/>
      <sheetName val="E2-Operations Costs by Function"/>
      <sheetName val="E3-Operations by Fund &amp; Object"/>
      <sheetName val="E4-Revenue &amp; Expense by Source"/>
      <sheetName val="E5-Athletics Expenditures"/>
      <sheetName val="E6-Energy Usage &amp; Utility C"/>
      <sheetName val="E7-University Income Fund"/>
      <sheetName val="E8-Enrollment &amp; Credit Hours"/>
      <sheetName val="E9-Performance Funding Request"/>
      <sheetName val="E10-Staff Earnings"/>
      <sheetName val="E11-Negotiated Salary Increases"/>
      <sheetName val="E12-Sick &amp; Vacation Leave"/>
      <sheetName val="E13-CFI Worksheet"/>
      <sheetName val="E14-BY State Appr. &amp; UIF"/>
      <sheetName val="E15-BY Other Non-Appr."/>
    </sheetNames>
    <sheetDataSet>
      <sheetData sheetId="0">
        <row r="10">
          <cell r="B10" t="str">
            <v>2019</v>
          </cell>
        </row>
        <row r="12">
          <cell r="B12" t="str">
            <v>Northeastern Illinois University</v>
          </cell>
        </row>
      </sheetData>
      <sheetData sheetId="1">
        <row r="41">
          <cell r="D41">
            <v>51004.65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E1-Operations Costs by Object"/>
      <sheetName val="E2-Operations Costs by Function"/>
      <sheetName val="E3-Operations by Fund &amp; Object"/>
      <sheetName val="E4-Revenue &amp; Expense by Source"/>
      <sheetName val="E5-Athletics Expenditures"/>
      <sheetName val="E6-Energy Usage &amp; Utility Cost"/>
      <sheetName val="E7-University Income Fund"/>
      <sheetName val="E8-Enrollment &amp; Credit Hours"/>
      <sheetName val="E9-Performance Funding Request"/>
      <sheetName val="E10-Staff Earnings"/>
      <sheetName val="E11-Negotiated Salary Increases"/>
      <sheetName val="E12-Sick &amp; Vacation Leave"/>
      <sheetName val="E13-CFI Worksheet"/>
      <sheetName val="E14-BY State Appr. &amp; UIF"/>
      <sheetName val="E15-BY Other Non-Appr."/>
    </sheetNames>
    <sheetDataSet>
      <sheetData sheetId="0">
        <row r="10">
          <cell r="B10" t="str">
            <v>2019</v>
          </cell>
        </row>
        <row r="12">
          <cell r="B12" t="str">
            <v>SIU Administration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E1-Operations Costs by Object"/>
      <sheetName val="E2-Operations Costs by Function"/>
      <sheetName val="E3-Operations by Fund &amp; Object"/>
      <sheetName val="E4-Revenue &amp; Expense by Source"/>
      <sheetName val="E5-Athletics Expenditures"/>
      <sheetName val="E6-Energy Usage &amp; Utility Cost"/>
      <sheetName val="E7-University Income Fund"/>
      <sheetName val="E8-Enrollment &amp; Credit Hours"/>
      <sheetName val="E9-Performance Funding Request"/>
      <sheetName val="E10-Staff Earnings"/>
      <sheetName val="E11-Negotiated Salary Increases"/>
      <sheetName val="E12-Sick &amp; Vacation Leave"/>
      <sheetName val="E13-CFI Worksheet"/>
      <sheetName val="E14-BY State Appr. &amp; UIF"/>
      <sheetName val="E15-BY Other Non-Appr."/>
    </sheetNames>
    <sheetDataSet>
      <sheetData sheetId="0">
        <row r="10">
          <cell r="B10" t="str">
            <v>2019</v>
          </cell>
        </row>
        <row r="12">
          <cell r="B12" t="str">
            <v>Southern Illinois University Carbondale</v>
          </cell>
        </row>
      </sheetData>
      <sheetData sheetId="1"/>
      <sheetData sheetId="2"/>
      <sheetData sheetId="3">
        <row r="26">
          <cell r="C26">
            <v>94829.999999999985</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E1-Operations Costs by Object"/>
      <sheetName val="E2-Operations Costs by Function"/>
      <sheetName val="E3-Operations by Fund &amp; Object"/>
      <sheetName val="E4-Revenue &amp; Expense by Source"/>
      <sheetName val="E5-Athletics Expenditures"/>
      <sheetName val="E6-Energy Usage &amp; Utility Cost"/>
      <sheetName val="E7-University Income Fund"/>
      <sheetName val="E8-Enrollment &amp; Credit Hours"/>
      <sheetName val="E9-Performance Funding Request"/>
      <sheetName val="E10-Staff Earnings"/>
      <sheetName val="E11-Negotiated Salary Increases"/>
      <sheetName val="E12-Sick &amp; Vacation Leave"/>
      <sheetName val="E13-CFI Worksheet"/>
      <sheetName val="E14-BY State Appr. &amp; UIF"/>
      <sheetName val="E15-BY Other Non-Appr."/>
    </sheetNames>
    <sheetDataSet>
      <sheetData sheetId="0">
        <row r="10">
          <cell r="B10" t="str">
            <v>2019</v>
          </cell>
        </row>
        <row r="12">
          <cell r="B12" t="str">
            <v>SIU Edwardsville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F86CF-56AC-400D-8F04-9FF1E7F1C124}">
  <sheetPr>
    <tabColor theme="1"/>
    <pageSetUpPr fitToPage="1"/>
  </sheetPr>
  <dimension ref="A1:X414"/>
  <sheetViews>
    <sheetView showGridLines="0" zoomScaleNormal="100" workbookViewId="0">
      <selection sqref="A1:M1"/>
    </sheetView>
  </sheetViews>
  <sheetFormatPr baseColWidth="10" defaultColWidth="9.1640625" defaultRowHeight="15" x14ac:dyDescent="0.2"/>
  <cols>
    <col min="1" max="1" width="24.6640625" style="78" customWidth="1"/>
    <col min="2" max="3" width="13.6640625" style="78" customWidth="1"/>
    <col min="4" max="4" width="9.1640625" style="78"/>
    <col min="5" max="6" width="13.6640625" style="78" customWidth="1"/>
    <col min="7" max="7" width="9.1640625" style="78" customWidth="1"/>
    <col min="8" max="9" width="13.6640625" style="78" customWidth="1"/>
    <col min="10" max="10" width="9.1640625" style="78"/>
    <col min="11" max="12" width="13.6640625" style="78" customWidth="1"/>
    <col min="13" max="16384" width="9.1640625" style="78"/>
  </cols>
  <sheetData>
    <row r="1" spans="1:17" s="76" customFormat="1" ht="12" x14ac:dyDescent="0.15">
      <c r="A1" s="117" t="s">
        <v>68</v>
      </c>
      <c r="B1" s="117"/>
      <c r="C1" s="117"/>
      <c r="D1" s="117"/>
      <c r="E1" s="117"/>
      <c r="F1" s="117"/>
      <c r="G1" s="117"/>
      <c r="H1" s="117"/>
      <c r="I1" s="117"/>
      <c r="J1" s="117"/>
      <c r="K1" s="117"/>
      <c r="L1" s="117"/>
      <c r="M1" s="117"/>
      <c r="N1" s="75"/>
      <c r="O1" s="75"/>
      <c r="P1" s="75"/>
      <c r="Q1" s="75"/>
    </row>
    <row r="2" spans="1:17" s="76" customFormat="1" ht="12" x14ac:dyDescent="0.15">
      <c r="A2" s="117" t="s">
        <v>108</v>
      </c>
      <c r="B2" s="117"/>
      <c r="C2" s="117"/>
      <c r="D2" s="117"/>
      <c r="E2" s="117"/>
      <c r="F2" s="117"/>
      <c r="G2" s="117"/>
      <c r="H2" s="117"/>
      <c r="I2" s="117"/>
      <c r="J2" s="117"/>
      <c r="K2" s="117"/>
      <c r="L2" s="117"/>
      <c r="M2" s="117"/>
      <c r="N2" s="75"/>
      <c r="O2" s="75"/>
      <c r="P2" s="75"/>
      <c r="Q2" s="75"/>
    </row>
    <row r="3" spans="1:17" s="76" customFormat="1" ht="13" thickBot="1" x14ac:dyDescent="0.2">
      <c r="A3" s="114" t="s">
        <v>67</v>
      </c>
      <c r="B3" s="114"/>
      <c r="C3" s="114"/>
      <c r="D3" s="114"/>
      <c r="E3" s="114"/>
      <c r="F3" s="114"/>
      <c r="G3" s="114"/>
      <c r="H3" s="114"/>
      <c r="I3" s="114"/>
      <c r="J3" s="114"/>
      <c r="K3" s="114"/>
      <c r="L3" s="114"/>
      <c r="M3" s="114"/>
      <c r="N3" s="77"/>
      <c r="O3" s="77"/>
      <c r="P3" s="77"/>
      <c r="Q3" s="77"/>
    </row>
    <row r="4" spans="1:17" ht="14.25" customHeight="1" x14ac:dyDescent="0.2">
      <c r="A4" s="109" t="s">
        <v>66</v>
      </c>
      <c r="B4" s="111" t="s">
        <v>102</v>
      </c>
      <c r="C4" s="112"/>
      <c r="D4" s="113"/>
      <c r="E4" s="111" t="s">
        <v>103</v>
      </c>
      <c r="F4" s="112"/>
      <c r="G4" s="113"/>
      <c r="H4" s="111" t="s">
        <v>11</v>
      </c>
      <c r="I4" s="112"/>
      <c r="J4" s="113"/>
      <c r="K4" s="111" t="s">
        <v>65</v>
      </c>
      <c r="L4" s="112"/>
      <c r="M4" s="113"/>
    </row>
    <row r="5" spans="1:17" ht="33" thickBot="1" x14ac:dyDescent="0.25">
      <c r="A5" s="110"/>
      <c r="B5" s="79" t="s">
        <v>105</v>
      </c>
      <c r="C5" s="80" t="s">
        <v>109</v>
      </c>
      <c r="D5" s="81" t="s">
        <v>64</v>
      </c>
      <c r="E5" s="79" t="str">
        <f>B5</f>
        <v>FY2021</v>
      </c>
      <c r="F5" s="80" t="str">
        <f>C5</f>
        <v>FY2022</v>
      </c>
      <c r="G5" s="81" t="s">
        <v>64</v>
      </c>
      <c r="H5" s="79" t="str">
        <f>B5</f>
        <v>FY2021</v>
      </c>
      <c r="I5" s="80" t="str">
        <f>C5</f>
        <v>FY2022</v>
      </c>
      <c r="J5" s="81" t="s">
        <v>64</v>
      </c>
      <c r="K5" s="79" t="str">
        <f>B5</f>
        <v>FY2021</v>
      </c>
      <c r="L5" s="80" t="str">
        <f>C5</f>
        <v>FY2022</v>
      </c>
      <c r="M5" s="81" t="s">
        <v>64</v>
      </c>
    </row>
    <row r="6" spans="1:17" x14ac:dyDescent="0.2">
      <c r="A6" s="105" t="s">
        <v>49</v>
      </c>
      <c r="B6" s="82">
        <f t="shared" ref="B6:C20" si="0">B29+B52+B75+B98+B121+B144+B167+B282+B397</f>
        <v>997861.03624999989</v>
      </c>
      <c r="C6" s="83">
        <f t="shared" si="0"/>
        <v>1059051.61824</v>
      </c>
      <c r="D6" s="84">
        <f>IFERROR((C6-B6)/(B6),0)</f>
        <v>6.1321746983885303E-2</v>
      </c>
      <c r="E6" s="82">
        <f t="shared" ref="E6:F20" si="1">E29+E52+E75+E98+E121+E144+E167+E282+E397</f>
        <v>1180808.4342399999</v>
      </c>
      <c r="F6" s="83">
        <f t="shared" si="1"/>
        <v>1160163.5371900001</v>
      </c>
      <c r="G6" s="84">
        <f>IFERROR((F6-E6)/(E6),0)</f>
        <v>-1.7483697144564696E-2</v>
      </c>
      <c r="H6" s="82">
        <f t="shared" ref="H6:I20" si="2">H29+H52+H75+H98+H121+H144+H167+H282+H397</f>
        <v>1663020.68254</v>
      </c>
      <c r="I6" s="83">
        <f t="shared" si="2"/>
        <v>1755483.4306799998</v>
      </c>
      <c r="J6" s="84">
        <f>IFERROR((I6-H6)/(H6),0)</f>
        <v>5.559927733356728E-2</v>
      </c>
      <c r="K6" s="82">
        <f t="shared" ref="K6:K20" si="3">K29+K52+K75+K98+K121+K144+K167+K282+K397</f>
        <v>3841690.1530300002</v>
      </c>
      <c r="L6" s="83">
        <f>C6+F6+I6</f>
        <v>3974698.58611</v>
      </c>
      <c r="M6" s="84">
        <f t="shared" ref="M6:M21" si="4">IFERROR((L6-K6)/(K6),0)</f>
        <v>3.4622373950458779E-2</v>
      </c>
    </row>
    <row r="7" spans="1:17" x14ac:dyDescent="0.2">
      <c r="A7" s="106" t="s">
        <v>50</v>
      </c>
      <c r="B7" s="85">
        <f t="shared" si="0"/>
        <v>11299.2</v>
      </c>
      <c r="C7" s="86">
        <f t="shared" si="0"/>
        <v>12226.956999999999</v>
      </c>
      <c r="D7" s="84">
        <f t="shared" ref="D7:D21" si="5">IFERROR((C7-B7)/(B7),0)</f>
        <v>8.2108202350608686E-2</v>
      </c>
      <c r="E7" s="85">
        <f t="shared" si="1"/>
        <v>23956.453420000002</v>
      </c>
      <c r="F7" s="86">
        <f t="shared" si="1"/>
        <v>24061.457200000001</v>
      </c>
      <c r="G7" s="84">
        <f t="shared" ref="G7:G21" si="6">IFERROR((F7-E7)/(E7),0)</f>
        <v>4.3831103944767082E-3</v>
      </c>
      <c r="H7" s="85">
        <f t="shared" si="2"/>
        <v>22842.631719999998</v>
      </c>
      <c r="I7" s="86">
        <f t="shared" si="2"/>
        <v>24643.815709999999</v>
      </c>
      <c r="J7" s="84">
        <f t="shared" ref="J7:J21" si="7">IFERROR((I7-H7)/(H7),0)</f>
        <v>7.8851859631522414E-2</v>
      </c>
      <c r="K7" s="85">
        <f t="shared" si="3"/>
        <v>58098.285140000007</v>
      </c>
      <c r="L7" s="86">
        <f t="shared" ref="L7:L20" si="8">C7+F7+I7</f>
        <v>60932.229909999995</v>
      </c>
      <c r="M7" s="84">
        <f t="shared" si="4"/>
        <v>4.8778458145038235E-2</v>
      </c>
    </row>
    <row r="8" spans="1:17" x14ac:dyDescent="0.2">
      <c r="A8" s="106" t="s">
        <v>51</v>
      </c>
      <c r="B8" s="85">
        <f t="shared" si="0"/>
        <v>48709.9</v>
      </c>
      <c r="C8" s="86">
        <f t="shared" si="0"/>
        <v>41768.400000000001</v>
      </c>
      <c r="D8" s="84">
        <f t="shared" si="5"/>
        <v>-0.14250696470327387</v>
      </c>
      <c r="E8" s="85">
        <f t="shared" si="1"/>
        <v>305053.53846000001</v>
      </c>
      <c r="F8" s="86">
        <f t="shared" si="1"/>
        <v>360874.89939999999</v>
      </c>
      <c r="G8" s="84">
        <f t="shared" si="6"/>
        <v>0.18298873444249372</v>
      </c>
      <c r="H8" s="85">
        <f t="shared" si="2"/>
        <v>1396395.57072</v>
      </c>
      <c r="I8" s="86">
        <f t="shared" si="2"/>
        <v>1514139.0839399998</v>
      </c>
      <c r="J8" s="84">
        <f t="shared" si="7"/>
        <v>8.4319598034308954E-2</v>
      </c>
      <c r="K8" s="85">
        <f t="shared" si="3"/>
        <v>1750159.0091800001</v>
      </c>
      <c r="L8" s="86">
        <f t="shared" si="8"/>
        <v>1916782.3833399997</v>
      </c>
      <c r="M8" s="84">
        <f t="shared" si="4"/>
        <v>9.5204706135854203E-2</v>
      </c>
    </row>
    <row r="9" spans="1:17" x14ac:dyDescent="0.2">
      <c r="A9" s="106" t="s">
        <v>52</v>
      </c>
      <c r="B9" s="85">
        <f t="shared" si="0"/>
        <v>0</v>
      </c>
      <c r="C9" s="86">
        <f t="shared" si="0"/>
        <v>0</v>
      </c>
      <c r="D9" s="84">
        <f t="shared" si="5"/>
        <v>0</v>
      </c>
      <c r="E9" s="85">
        <f t="shared" si="1"/>
        <v>383.33448000000004</v>
      </c>
      <c r="F9" s="86">
        <f t="shared" si="1"/>
        <v>4553.7723000000005</v>
      </c>
      <c r="G9" s="84">
        <f t="shared" si="6"/>
        <v>10.879370465187478</v>
      </c>
      <c r="H9" s="85">
        <f t="shared" si="2"/>
        <v>9272.7994399999989</v>
      </c>
      <c r="I9" s="86">
        <f t="shared" si="2"/>
        <v>27889.088609999999</v>
      </c>
      <c r="J9" s="84">
        <f t="shared" si="7"/>
        <v>2.0076234033160545</v>
      </c>
      <c r="K9" s="85">
        <f t="shared" si="3"/>
        <v>9656.1339200000002</v>
      </c>
      <c r="L9" s="86">
        <f t="shared" si="8"/>
        <v>32442.860909999999</v>
      </c>
      <c r="M9" s="84">
        <f t="shared" si="4"/>
        <v>2.3598188652710812</v>
      </c>
    </row>
    <row r="10" spans="1:17" x14ac:dyDescent="0.2">
      <c r="A10" s="106" t="s">
        <v>53</v>
      </c>
      <c r="B10" s="85">
        <f t="shared" si="0"/>
        <v>1462.1</v>
      </c>
      <c r="C10" s="86">
        <f t="shared" si="0"/>
        <v>70.8</v>
      </c>
      <c r="D10" s="84">
        <f t="shared" si="5"/>
        <v>-0.951576499555434</v>
      </c>
      <c r="E10" s="85">
        <f t="shared" si="1"/>
        <v>21289.137280000003</v>
      </c>
      <c r="F10" s="86">
        <f t="shared" si="1"/>
        <v>28734.441549999996</v>
      </c>
      <c r="G10" s="84">
        <f t="shared" si="6"/>
        <v>0.34972315562051709</v>
      </c>
      <c r="H10" s="85">
        <f t="shared" si="2"/>
        <v>276431.47851000004</v>
      </c>
      <c r="I10" s="86">
        <f t="shared" si="2"/>
        <v>315745.94293999998</v>
      </c>
      <c r="J10" s="84">
        <f t="shared" si="7"/>
        <v>0.1422213730574744</v>
      </c>
      <c r="K10" s="85">
        <f t="shared" si="3"/>
        <v>299182.71578999999</v>
      </c>
      <c r="L10" s="86">
        <f t="shared" si="8"/>
        <v>344551.18448999996</v>
      </c>
      <c r="M10" s="84">
        <f t="shared" si="4"/>
        <v>0.15164134258292064</v>
      </c>
    </row>
    <row r="11" spans="1:17" x14ac:dyDescent="0.2">
      <c r="A11" s="106" t="s">
        <v>54</v>
      </c>
      <c r="B11" s="85">
        <f t="shared" si="0"/>
        <v>769.59999999999991</v>
      </c>
      <c r="C11" s="86">
        <f t="shared" si="0"/>
        <v>444.9</v>
      </c>
      <c r="D11" s="84">
        <f t="shared" si="5"/>
        <v>-0.42190748440748438</v>
      </c>
      <c r="E11" s="85">
        <f t="shared" si="1"/>
        <v>59687.205609999997</v>
      </c>
      <c r="F11" s="86">
        <f t="shared" si="1"/>
        <v>70491.099789999993</v>
      </c>
      <c r="G11" s="84">
        <f t="shared" si="6"/>
        <v>0.18100854395150157</v>
      </c>
      <c r="H11" s="85">
        <f t="shared" si="2"/>
        <v>133366.23934999999</v>
      </c>
      <c r="I11" s="86">
        <f t="shared" si="2"/>
        <v>124529.39339</v>
      </c>
      <c r="J11" s="84">
        <f t="shared" si="7"/>
        <v>-6.6259992056977746E-2</v>
      </c>
      <c r="K11" s="85">
        <f t="shared" si="3"/>
        <v>193823.04495999997</v>
      </c>
      <c r="L11" s="86">
        <f t="shared" si="8"/>
        <v>195465.39317999998</v>
      </c>
      <c r="M11" s="84">
        <f t="shared" si="4"/>
        <v>8.4734414338550525E-3</v>
      </c>
    </row>
    <row r="12" spans="1:17" x14ac:dyDescent="0.2">
      <c r="A12" s="106" t="s">
        <v>55</v>
      </c>
      <c r="B12" s="85">
        <f t="shared" si="0"/>
        <v>2875</v>
      </c>
      <c r="C12" s="86">
        <f t="shared" si="0"/>
        <v>2933.2</v>
      </c>
      <c r="D12" s="84">
        <f t="shared" si="5"/>
        <v>2.0243478260869502E-2</v>
      </c>
      <c r="E12" s="85">
        <f t="shared" si="1"/>
        <v>286260.05729999999</v>
      </c>
      <c r="F12" s="86">
        <f t="shared" si="1"/>
        <v>314962.97128</v>
      </c>
      <c r="G12" s="84">
        <f t="shared" si="6"/>
        <v>0.10026866566969003</v>
      </c>
      <c r="H12" s="85">
        <f t="shared" si="2"/>
        <v>582469.28503999999</v>
      </c>
      <c r="I12" s="86">
        <f t="shared" si="2"/>
        <v>708126.32548</v>
      </c>
      <c r="J12" s="84">
        <f t="shared" si="7"/>
        <v>0.21573161652870804</v>
      </c>
      <c r="K12" s="85">
        <f t="shared" si="3"/>
        <v>871604.34233999997</v>
      </c>
      <c r="L12" s="86">
        <f t="shared" si="8"/>
        <v>1026022.49676</v>
      </c>
      <c r="M12" s="84">
        <f t="shared" si="4"/>
        <v>0.17716542577728897</v>
      </c>
    </row>
    <row r="13" spans="1:17" x14ac:dyDescent="0.2">
      <c r="A13" s="106" t="s">
        <v>56</v>
      </c>
      <c r="B13" s="85">
        <f t="shared" si="0"/>
        <v>765.66374999999994</v>
      </c>
      <c r="C13" s="86">
        <f t="shared" si="0"/>
        <v>162.89176</v>
      </c>
      <c r="D13" s="84">
        <f t="shared" si="5"/>
        <v>-0.7872541830535924</v>
      </c>
      <c r="E13" s="85">
        <f t="shared" si="1"/>
        <v>13266.74041</v>
      </c>
      <c r="F13" s="86">
        <f t="shared" si="1"/>
        <v>16137.30035</v>
      </c>
      <c r="G13" s="84">
        <f t="shared" si="6"/>
        <v>0.21637266210743616</v>
      </c>
      <c r="H13" s="85">
        <f t="shared" si="2"/>
        <v>26949.119750000002</v>
      </c>
      <c r="I13" s="86">
        <f t="shared" si="2"/>
        <v>34409.861570000001</v>
      </c>
      <c r="J13" s="84">
        <f t="shared" si="7"/>
        <v>0.27684547358916978</v>
      </c>
      <c r="K13" s="85">
        <f t="shared" si="3"/>
        <v>40981.523910000004</v>
      </c>
      <c r="L13" s="86">
        <f t="shared" si="8"/>
        <v>50710.053679999997</v>
      </c>
      <c r="M13" s="84">
        <f t="shared" si="4"/>
        <v>0.23738818964772831</v>
      </c>
    </row>
    <row r="14" spans="1:17" x14ac:dyDescent="0.2">
      <c r="A14" s="106" t="s">
        <v>57</v>
      </c>
      <c r="B14" s="85">
        <f t="shared" si="0"/>
        <v>435.4</v>
      </c>
      <c r="C14" s="86">
        <f t="shared" si="0"/>
        <v>1.2</v>
      </c>
      <c r="D14" s="84">
        <f t="shared" si="5"/>
        <v>-0.99724391364262754</v>
      </c>
      <c r="E14" s="85">
        <f t="shared" si="1"/>
        <v>1861.5659600000004</v>
      </c>
      <c r="F14" s="86">
        <f t="shared" si="1"/>
        <v>3038.2524799999997</v>
      </c>
      <c r="G14" s="84">
        <f t="shared" si="6"/>
        <v>0.63209499168108929</v>
      </c>
      <c r="H14" s="85">
        <f t="shared" si="2"/>
        <v>2940.84476</v>
      </c>
      <c r="I14" s="86">
        <f t="shared" si="2"/>
        <v>4776.7700400000003</v>
      </c>
      <c r="J14" s="84">
        <f t="shared" si="7"/>
        <v>0.62428500306150148</v>
      </c>
      <c r="K14" s="85">
        <f t="shared" si="3"/>
        <v>5237.8107200000004</v>
      </c>
      <c r="L14" s="86">
        <f t="shared" si="8"/>
        <v>7816.2225199999993</v>
      </c>
      <c r="M14" s="84">
        <f t="shared" si="4"/>
        <v>0.49226899134682722</v>
      </c>
    </row>
    <row r="15" spans="1:17" x14ac:dyDescent="0.2">
      <c r="A15" s="106" t="s">
        <v>58</v>
      </c>
      <c r="B15" s="85">
        <f t="shared" si="0"/>
        <v>0</v>
      </c>
      <c r="C15" s="86">
        <f t="shared" si="0"/>
        <v>0</v>
      </c>
      <c r="D15" s="84">
        <f t="shared" si="5"/>
        <v>0</v>
      </c>
      <c r="E15" s="85">
        <f t="shared" si="1"/>
        <v>0</v>
      </c>
      <c r="F15" s="86">
        <f t="shared" si="1"/>
        <v>0</v>
      </c>
      <c r="G15" s="84">
        <f t="shared" si="6"/>
        <v>0</v>
      </c>
      <c r="H15" s="85">
        <f t="shared" si="2"/>
        <v>0</v>
      </c>
      <c r="I15" s="86">
        <f t="shared" si="2"/>
        <v>0</v>
      </c>
      <c r="J15" s="84">
        <f t="shared" si="7"/>
        <v>0</v>
      </c>
      <c r="K15" s="85">
        <f t="shared" si="3"/>
        <v>0</v>
      </c>
      <c r="L15" s="86">
        <f t="shared" si="8"/>
        <v>0</v>
      </c>
      <c r="M15" s="84">
        <f t="shared" si="4"/>
        <v>0</v>
      </c>
    </row>
    <row r="16" spans="1:17" x14ac:dyDescent="0.2">
      <c r="A16" s="106" t="s">
        <v>59</v>
      </c>
      <c r="B16" s="85">
        <f t="shared" si="0"/>
        <v>0</v>
      </c>
      <c r="C16" s="86">
        <f t="shared" si="0"/>
        <v>51</v>
      </c>
      <c r="D16" s="84">
        <f t="shared" si="5"/>
        <v>0</v>
      </c>
      <c r="E16" s="85">
        <f t="shared" si="1"/>
        <v>9969.0817800000004</v>
      </c>
      <c r="F16" s="86">
        <f t="shared" si="1"/>
        <v>18396.538700000001</v>
      </c>
      <c r="G16" s="84">
        <f t="shared" si="6"/>
        <v>0.84535939276846817</v>
      </c>
      <c r="H16" s="85">
        <f t="shared" si="2"/>
        <v>21047.065210000001</v>
      </c>
      <c r="I16" s="86">
        <f t="shared" si="2"/>
        <v>43012.998970000001</v>
      </c>
      <c r="J16" s="84">
        <f t="shared" si="7"/>
        <v>1.0436577993573859</v>
      </c>
      <c r="K16" s="85">
        <f t="shared" si="3"/>
        <v>31016.146989999994</v>
      </c>
      <c r="L16" s="86">
        <f t="shared" si="8"/>
        <v>61460.537670000005</v>
      </c>
      <c r="M16" s="84">
        <f t="shared" si="4"/>
        <v>0.98156584987218676</v>
      </c>
    </row>
    <row r="17" spans="1:24" x14ac:dyDescent="0.2">
      <c r="A17" s="106" t="s">
        <v>63</v>
      </c>
      <c r="B17" s="85">
        <f t="shared" si="0"/>
        <v>89.07500000002328</v>
      </c>
      <c r="C17" s="86">
        <f t="shared" si="0"/>
        <v>948.59999999999991</v>
      </c>
      <c r="D17" s="84">
        <f t="shared" si="5"/>
        <v>9.6494527083890205</v>
      </c>
      <c r="E17" s="85">
        <f t="shared" si="1"/>
        <v>0</v>
      </c>
      <c r="F17" s="86">
        <f t="shared" si="1"/>
        <v>0</v>
      </c>
      <c r="G17" s="84">
        <f t="shared" si="6"/>
        <v>0</v>
      </c>
      <c r="H17" s="85">
        <f t="shared" si="2"/>
        <v>3197.5</v>
      </c>
      <c r="I17" s="86">
        <f t="shared" si="2"/>
        <v>1936.6000000000001</v>
      </c>
      <c r="J17" s="84">
        <f t="shared" si="7"/>
        <v>-0.39433932759968721</v>
      </c>
      <c r="K17" s="85">
        <f t="shared" si="3"/>
        <v>3286.5750000000235</v>
      </c>
      <c r="L17" s="86">
        <f t="shared" si="8"/>
        <v>2885.2</v>
      </c>
      <c r="M17" s="84">
        <f t="shared" si="4"/>
        <v>-0.12212561709378937</v>
      </c>
    </row>
    <row r="18" spans="1:24" x14ac:dyDescent="0.2">
      <c r="A18" s="106" t="s">
        <v>60</v>
      </c>
      <c r="B18" s="85">
        <f t="shared" si="0"/>
        <v>42399</v>
      </c>
      <c r="C18" s="86">
        <f t="shared" si="0"/>
        <v>44343.8</v>
      </c>
      <c r="D18" s="84">
        <f t="shared" si="5"/>
        <v>4.5869006344489323E-2</v>
      </c>
      <c r="E18" s="85">
        <f t="shared" si="1"/>
        <v>5389.2775599999995</v>
      </c>
      <c r="F18" s="86">
        <f t="shared" si="1"/>
        <v>443.94800000000032</v>
      </c>
      <c r="G18" s="84">
        <f t="shared" si="6"/>
        <v>-0.91762383824966698</v>
      </c>
      <c r="H18" s="85">
        <f t="shared" si="2"/>
        <v>9976.9033600000002</v>
      </c>
      <c r="I18" s="86">
        <f t="shared" si="2"/>
        <v>10340.868499999999</v>
      </c>
      <c r="J18" s="84">
        <f t="shared" si="7"/>
        <v>3.6480772326534634E-2</v>
      </c>
      <c r="K18" s="85">
        <f t="shared" si="3"/>
        <v>57765.180919999999</v>
      </c>
      <c r="L18" s="86">
        <f t="shared" si="8"/>
        <v>55128.616500000004</v>
      </c>
      <c r="M18" s="84">
        <f t="shared" si="4"/>
        <v>-4.5642796889209421E-2</v>
      </c>
    </row>
    <row r="19" spans="1:24" x14ac:dyDescent="0.2">
      <c r="A19" s="106" t="s">
        <v>61</v>
      </c>
      <c r="B19" s="85">
        <f t="shared" si="0"/>
        <v>62480.925000000003</v>
      </c>
      <c r="C19" s="86">
        <f t="shared" si="0"/>
        <v>71168.2</v>
      </c>
      <c r="D19" s="84">
        <f t="shared" si="5"/>
        <v>0.1390388346523358</v>
      </c>
      <c r="E19" s="85">
        <f t="shared" si="1"/>
        <v>82305.298170000009</v>
      </c>
      <c r="F19" s="86">
        <f t="shared" si="1"/>
        <v>57881.388149999999</v>
      </c>
      <c r="G19" s="84">
        <f t="shared" si="6"/>
        <v>-0.29674772539615729</v>
      </c>
      <c r="H19" s="85">
        <f t="shared" si="2"/>
        <v>293106.55723999999</v>
      </c>
      <c r="I19" s="86">
        <f t="shared" si="2"/>
        <v>315319.39678000001</v>
      </c>
      <c r="J19" s="84">
        <f t="shared" si="7"/>
        <v>7.5784178113121548E-2</v>
      </c>
      <c r="K19" s="85">
        <f t="shared" si="3"/>
        <v>437892.78040999995</v>
      </c>
      <c r="L19" s="86">
        <f t="shared" si="8"/>
        <v>444368.98493000004</v>
      </c>
      <c r="M19" s="84">
        <f t="shared" si="4"/>
        <v>1.4789475437198125E-2</v>
      </c>
    </row>
    <row r="20" spans="1:24" ht="16" thickBot="1" x14ac:dyDescent="0.25">
      <c r="A20" s="106" t="s">
        <v>48</v>
      </c>
      <c r="B20" s="85">
        <f t="shared" si="0"/>
        <v>0</v>
      </c>
      <c r="C20" s="86">
        <f t="shared" si="0"/>
        <v>0</v>
      </c>
      <c r="D20" s="84">
        <f t="shared" si="5"/>
        <v>0</v>
      </c>
      <c r="E20" s="85">
        <f t="shared" si="1"/>
        <v>8151.2</v>
      </c>
      <c r="F20" s="86">
        <f t="shared" si="1"/>
        <v>9697.6265599999988</v>
      </c>
      <c r="G20" s="84">
        <f t="shared" si="6"/>
        <v>0.18971765629600537</v>
      </c>
      <c r="H20" s="85">
        <f t="shared" si="2"/>
        <v>147416.4</v>
      </c>
      <c r="I20" s="86">
        <f t="shared" si="2"/>
        <v>166962.14999000001</v>
      </c>
      <c r="J20" s="84">
        <f t="shared" si="7"/>
        <v>0.13258870783711996</v>
      </c>
      <c r="K20" s="85">
        <f t="shared" si="3"/>
        <v>155567.59999999998</v>
      </c>
      <c r="L20" s="86">
        <f t="shared" si="8"/>
        <v>176659.77655000001</v>
      </c>
      <c r="M20" s="84">
        <f t="shared" si="4"/>
        <v>0.135582065610063</v>
      </c>
    </row>
    <row r="21" spans="1:24" ht="16" thickBot="1" x14ac:dyDescent="0.25">
      <c r="A21" s="107" t="s">
        <v>62</v>
      </c>
      <c r="B21" s="88">
        <f>SUM(B6:B20)</f>
        <v>1169146.8999999999</v>
      </c>
      <c r="C21" s="89">
        <f>SUM(C6:C20)</f>
        <v>1233171.5669999998</v>
      </c>
      <c r="D21" s="90">
        <f t="shared" si="5"/>
        <v>5.4761866964707265E-2</v>
      </c>
      <c r="E21" s="88">
        <f>SUM(E6:E20)</f>
        <v>1998381.3246699998</v>
      </c>
      <c r="F21" s="89">
        <f>SUM(F6:F20)</f>
        <v>2069437.2329500001</v>
      </c>
      <c r="G21" s="90">
        <f t="shared" si="6"/>
        <v>3.5556731542081464E-2</v>
      </c>
      <c r="H21" s="88">
        <f>SUM(H6:H20)</f>
        <v>4588433.0776399998</v>
      </c>
      <c r="I21" s="89">
        <f>SUM(I6:I20)</f>
        <v>5047315.7265999978</v>
      </c>
      <c r="J21" s="90">
        <f t="shared" si="7"/>
        <v>0.10000857399363408</v>
      </c>
      <c r="K21" s="88">
        <f t="shared" ref="K21" si="9">SUM(K6:K20)</f>
        <v>7755961.3023100002</v>
      </c>
      <c r="L21" s="89">
        <f t="shared" ref="L21" si="10">SUM(L6:L20)</f>
        <v>8349924.5265500005</v>
      </c>
      <c r="M21" s="90">
        <f t="shared" si="4"/>
        <v>7.6581509511025672E-2</v>
      </c>
    </row>
    <row r="22" spans="1:24" ht="14.25" customHeight="1" x14ac:dyDescent="0.2">
      <c r="A22" s="118" t="s">
        <v>104</v>
      </c>
      <c r="B22" s="118"/>
      <c r="C22" s="118"/>
      <c r="D22" s="118"/>
      <c r="E22" s="118"/>
      <c r="F22" s="118"/>
      <c r="G22" s="118"/>
      <c r="H22" s="118"/>
      <c r="I22" s="118"/>
      <c r="J22" s="118"/>
      <c r="K22" s="118"/>
      <c r="L22" s="118"/>
      <c r="M22" s="118"/>
      <c r="N22" s="91"/>
      <c r="O22" s="91"/>
      <c r="P22" s="91"/>
      <c r="Q22" s="91"/>
      <c r="R22" s="91"/>
      <c r="S22" s="91"/>
      <c r="T22" s="91"/>
      <c r="U22" s="91"/>
    </row>
    <row r="23" spans="1:24" ht="14.25" customHeight="1" x14ac:dyDescent="0.2">
      <c r="A23" s="118"/>
      <c r="B23" s="118"/>
      <c r="C23" s="118"/>
      <c r="D23" s="118"/>
      <c r="E23" s="118"/>
      <c r="F23" s="118"/>
      <c r="G23" s="118"/>
      <c r="H23" s="118"/>
      <c r="I23" s="118"/>
      <c r="J23" s="118"/>
      <c r="K23" s="118"/>
      <c r="L23" s="118"/>
      <c r="M23" s="118"/>
      <c r="N23" s="91"/>
      <c r="O23" s="91"/>
      <c r="P23" s="91"/>
      <c r="Q23" s="91"/>
      <c r="R23" s="91"/>
      <c r="S23" s="91"/>
      <c r="T23" s="91"/>
      <c r="U23" s="91"/>
      <c r="V23" s="91"/>
      <c r="W23" s="91"/>
      <c r="X23" s="91"/>
    </row>
    <row r="24" spans="1:24" s="76" customFormat="1" ht="12" x14ac:dyDescent="0.15">
      <c r="A24" s="117" t="s">
        <v>69</v>
      </c>
      <c r="B24" s="117"/>
      <c r="C24" s="117"/>
      <c r="D24" s="117"/>
      <c r="E24" s="117"/>
      <c r="F24" s="117"/>
      <c r="G24" s="117"/>
      <c r="H24" s="117"/>
      <c r="I24" s="117"/>
      <c r="J24" s="117"/>
      <c r="K24" s="117"/>
      <c r="L24" s="117"/>
      <c r="M24" s="117"/>
      <c r="N24" s="75"/>
      <c r="O24" s="75"/>
      <c r="P24" s="75"/>
      <c r="Q24" s="75"/>
    </row>
    <row r="25" spans="1:24" s="76" customFormat="1" ht="12" x14ac:dyDescent="0.15">
      <c r="A25" s="117" t="str">
        <f>A2</f>
        <v>Total Expenditures by Object, Fiscal Years 2021 and 2022</v>
      </c>
      <c r="B25" s="117"/>
      <c r="C25" s="117"/>
      <c r="D25" s="117"/>
      <c r="E25" s="117"/>
      <c r="F25" s="117"/>
      <c r="G25" s="117"/>
      <c r="H25" s="117"/>
      <c r="I25" s="117"/>
      <c r="J25" s="117"/>
      <c r="K25" s="117"/>
      <c r="L25" s="117"/>
      <c r="M25" s="117"/>
      <c r="N25" s="75"/>
      <c r="O25" s="75"/>
      <c r="P25" s="75"/>
      <c r="Q25" s="75"/>
    </row>
    <row r="26" spans="1:24" s="76" customFormat="1" ht="13" thickBot="1" x14ac:dyDescent="0.2">
      <c r="A26" s="114" t="s">
        <v>67</v>
      </c>
      <c r="B26" s="114"/>
      <c r="C26" s="114"/>
      <c r="D26" s="114"/>
      <c r="E26" s="114"/>
      <c r="F26" s="114"/>
      <c r="G26" s="114"/>
      <c r="H26" s="114"/>
      <c r="I26" s="114"/>
      <c r="J26" s="114"/>
      <c r="K26" s="114"/>
      <c r="L26" s="114"/>
      <c r="M26" s="114"/>
      <c r="N26" s="77"/>
      <c r="O26" s="77"/>
      <c r="P26" s="77"/>
      <c r="Q26" s="77"/>
    </row>
    <row r="27" spans="1:24" ht="14.25" customHeight="1" x14ac:dyDescent="0.2">
      <c r="A27" s="109" t="s">
        <v>70</v>
      </c>
      <c r="B27" s="111" t="s">
        <v>102</v>
      </c>
      <c r="C27" s="112"/>
      <c r="D27" s="113"/>
      <c r="E27" s="111" t="s">
        <v>103</v>
      </c>
      <c r="F27" s="112"/>
      <c r="G27" s="113"/>
      <c r="H27" s="111" t="s">
        <v>11</v>
      </c>
      <c r="I27" s="112"/>
      <c r="J27" s="113"/>
      <c r="K27" s="111" t="s">
        <v>65</v>
      </c>
      <c r="L27" s="112"/>
      <c r="M27" s="113"/>
    </row>
    <row r="28" spans="1:24" ht="33" thickBot="1" x14ac:dyDescent="0.25">
      <c r="A28" s="110"/>
      <c r="B28" s="79" t="str">
        <f>B5</f>
        <v>FY2021</v>
      </c>
      <c r="C28" s="80" t="str">
        <f>C5</f>
        <v>FY2022</v>
      </c>
      <c r="D28" s="81" t="s">
        <v>64</v>
      </c>
      <c r="E28" s="79" t="str">
        <f>E5</f>
        <v>FY2021</v>
      </c>
      <c r="F28" s="80" t="str">
        <f>F5</f>
        <v>FY2022</v>
      </c>
      <c r="G28" s="81" t="s">
        <v>64</v>
      </c>
      <c r="H28" s="79" t="str">
        <f>H5</f>
        <v>FY2021</v>
      </c>
      <c r="I28" s="80" t="str">
        <f>I5</f>
        <v>FY2022</v>
      </c>
      <c r="J28" s="81" t="s">
        <v>64</v>
      </c>
      <c r="K28" s="79" t="str">
        <f>K5</f>
        <v>FY2021</v>
      </c>
      <c r="L28" s="80" t="str">
        <f>L5</f>
        <v>FY2022</v>
      </c>
      <c r="M28" s="81" t="s">
        <v>64</v>
      </c>
    </row>
    <row r="29" spans="1:24" x14ac:dyDescent="0.2">
      <c r="A29" s="105" t="s">
        <v>49</v>
      </c>
      <c r="B29" s="82">
        <v>34129.9</v>
      </c>
      <c r="C29" s="83">
        <f>CSU!C12</f>
        <v>35845.69999999999</v>
      </c>
      <c r="D29" s="84">
        <f>IFERROR((C29-B29)/(B29),0)</f>
        <v>5.0272634845106148E-2</v>
      </c>
      <c r="E29" s="83">
        <v>7534.2</v>
      </c>
      <c r="F29" s="83">
        <f>CSU!D12</f>
        <v>4014.5999999999981</v>
      </c>
      <c r="G29" s="84">
        <f>IFERROR((F29-E29)/(E29),0)</f>
        <v>-0.4671497969260176</v>
      </c>
      <c r="H29" s="82">
        <v>6145.9</v>
      </c>
      <c r="I29" s="83">
        <f>CSU!E12</f>
        <v>6703.1</v>
      </c>
      <c r="J29" s="84">
        <f>IFERROR((I29-H29)/(H29),0)</f>
        <v>9.0662067394523302E-2</v>
      </c>
      <c r="K29" s="83">
        <f>B29+E29+H29</f>
        <v>47810</v>
      </c>
      <c r="L29" s="83">
        <f>C29+F29+I29</f>
        <v>46563.399999999987</v>
      </c>
      <c r="M29" s="84">
        <f>IFERROR((L29-K29)/(K29),0)</f>
        <v>-2.6074043087220521E-2</v>
      </c>
    </row>
    <row r="30" spans="1:24" x14ac:dyDescent="0.2">
      <c r="A30" s="106" t="s">
        <v>50</v>
      </c>
      <c r="B30" s="85">
        <v>0</v>
      </c>
      <c r="C30" s="86">
        <f>CSU!C13</f>
        <v>0</v>
      </c>
      <c r="D30" s="84">
        <f t="shared" ref="D30:D44" si="11">IFERROR((C30-B30)/(B30),0)</f>
        <v>0</v>
      </c>
      <c r="E30" s="86">
        <v>590.9</v>
      </c>
      <c r="F30" s="86">
        <f>CSU!D13</f>
        <v>599.90000000000009</v>
      </c>
      <c r="G30" s="84">
        <f t="shared" ref="G30:G44" si="12">IFERROR((F30-E30)/(E30),0)</f>
        <v>1.5231003553901022E-2</v>
      </c>
      <c r="H30" s="85">
        <v>108.6</v>
      </c>
      <c r="I30" s="86">
        <f>CSU!E13</f>
        <v>101.79999999999994</v>
      </c>
      <c r="J30" s="84">
        <f t="shared" ref="J30:J44" si="13">IFERROR((I30-H30)/(H30),0)</f>
        <v>-6.2615101289134945E-2</v>
      </c>
      <c r="K30" s="86">
        <f t="shared" ref="K30:L43" si="14">B30+E30+H30</f>
        <v>699.5</v>
      </c>
      <c r="L30" s="86">
        <f t="shared" si="14"/>
        <v>701.7</v>
      </c>
      <c r="M30" s="84">
        <f t="shared" ref="M30:M44" si="15">IFERROR((L30-K30)/(K30),0)</f>
        <v>3.1451036454611088E-3</v>
      </c>
    </row>
    <row r="31" spans="1:24" x14ac:dyDescent="0.2">
      <c r="A31" s="106" t="s">
        <v>51</v>
      </c>
      <c r="B31" s="85">
        <v>166.7</v>
      </c>
      <c r="C31" s="86">
        <f>CSU!C14</f>
        <v>280.19999999999993</v>
      </c>
      <c r="D31" s="84">
        <f t="shared" si="11"/>
        <v>0.68086382723455274</v>
      </c>
      <c r="E31" s="86">
        <v>11339.1</v>
      </c>
      <c r="F31" s="86">
        <f>CSU!D14</f>
        <v>13014.400000000003</v>
      </c>
      <c r="G31" s="84">
        <f t="shared" si="12"/>
        <v>0.14774541189336041</v>
      </c>
      <c r="H31" s="85">
        <v>4186</v>
      </c>
      <c r="I31" s="86">
        <f>CSU!E14</f>
        <v>5652.3999999999987</v>
      </c>
      <c r="J31" s="84">
        <f t="shared" si="13"/>
        <v>0.35031055900621089</v>
      </c>
      <c r="K31" s="86">
        <f t="shared" si="14"/>
        <v>15691.800000000001</v>
      </c>
      <c r="L31" s="86">
        <f t="shared" si="14"/>
        <v>18947.000000000004</v>
      </c>
      <c r="M31" s="84">
        <f t="shared" si="15"/>
        <v>0.20744592717215377</v>
      </c>
    </row>
    <row r="32" spans="1:24" x14ac:dyDescent="0.2">
      <c r="A32" s="106" t="s">
        <v>52</v>
      </c>
      <c r="B32" s="85">
        <v>0</v>
      </c>
      <c r="C32" s="86">
        <f>CSU!C15</f>
        <v>0</v>
      </c>
      <c r="D32" s="84">
        <f t="shared" si="11"/>
        <v>0</v>
      </c>
      <c r="E32" s="86">
        <v>15.4</v>
      </c>
      <c r="F32" s="86">
        <f>CSU!D15</f>
        <v>55.199999999999996</v>
      </c>
      <c r="G32" s="84">
        <f t="shared" si="12"/>
        <v>2.5844155844155843</v>
      </c>
      <c r="H32" s="85">
        <v>60.7</v>
      </c>
      <c r="I32" s="86">
        <f>CSU!E15</f>
        <v>434.4</v>
      </c>
      <c r="J32" s="84">
        <f t="shared" si="13"/>
        <v>6.1565074135090603</v>
      </c>
      <c r="K32" s="86">
        <f t="shared" si="14"/>
        <v>76.100000000000009</v>
      </c>
      <c r="L32" s="86">
        <f t="shared" si="14"/>
        <v>489.59999999999997</v>
      </c>
      <c r="M32" s="84">
        <f t="shared" si="15"/>
        <v>5.4336399474375812</v>
      </c>
    </row>
    <row r="33" spans="1:17" x14ac:dyDescent="0.2">
      <c r="A33" s="106" t="s">
        <v>53</v>
      </c>
      <c r="B33" s="85">
        <v>0.4</v>
      </c>
      <c r="C33" s="86">
        <f>CSU!C16</f>
        <v>24.8</v>
      </c>
      <c r="D33" s="84">
        <f t="shared" si="11"/>
        <v>61</v>
      </c>
      <c r="E33" s="86">
        <v>550.9</v>
      </c>
      <c r="F33" s="86">
        <f>CSU!D16</f>
        <v>685.10000000000048</v>
      </c>
      <c r="G33" s="84">
        <f t="shared" si="12"/>
        <v>0.24360137956071976</v>
      </c>
      <c r="H33" s="85">
        <v>457.8</v>
      </c>
      <c r="I33" s="86">
        <f>CSU!E16</f>
        <v>1117.7000000000003</v>
      </c>
      <c r="J33" s="84">
        <f t="shared" si="13"/>
        <v>1.4414591524683273</v>
      </c>
      <c r="K33" s="86">
        <f t="shared" si="14"/>
        <v>1009.0999999999999</v>
      </c>
      <c r="L33" s="86">
        <f t="shared" si="14"/>
        <v>1827.6000000000008</v>
      </c>
      <c r="M33" s="84">
        <f t="shared" si="15"/>
        <v>0.81111881874938163</v>
      </c>
    </row>
    <row r="34" spans="1:17" x14ac:dyDescent="0.2">
      <c r="A34" s="106" t="s">
        <v>54</v>
      </c>
      <c r="B34" s="85">
        <v>139.9</v>
      </c>
      <c r="C34" s="86">
        <f>CSU!C17</f>
        <v>0</v>
      </c>
      <c r="D34" s="84">
        <f t="shared" si="11"/>
        <v>-1</v>
      </c>
      <c r="E34" s="86">
        <v>-229.4</v>
      </c>
      <c r="F34" s="86">
        <f>CSU!D17</f>
        <v>218.3</v>
      </c>
      <c r="G34" s="84">
        <f t="shared" si="12"/>
        <v>-1.9516129032258065</v>
      </c>
      <c r="H34" s="85">
        <v>680</v>
      </c>
      <c r="I34" s="86">
        <f>CSU!E17</f>
        <v>355.2</v>
      </c>
      <c r="J34" s="84">
        <f t="shared" si="13"/>
        <v>-0.47764705882352942</v>
      </c>
      <c r="K34" s="86">
        <f t="shared" si="14"/>
        <v>590.5</v>
      </c>
      <c r="L34" s="86">
        <f t="shared" si="14"/>
        <v>573.5</v>
      </c>
      <c r="M34" s="84">
        <f t="shared" si="15"/>
        <v>-2.8789161727349702E-2</v>
      </c>
    </row>
    <row r="35" spans="1:17" x14ac:dyDescent="0.2">
      <c r="A35" s="106" t="s">
        <v>55</v>
      </c>
      <c r="B35" s="85">
        <v>2865</v>
      </c>
      <c r="C35" s="86">
        <f>CSU!C18</f>
        <v>2902.2</v>
      </c>
      <c r="D35" s="84">
        <f t="shared" si="11"/>
        <v>1.2984293193717213E-2</v>
      </c>
      <c r="E35" s="86">
        <v>200.7</v>
      </c>
      <c r="F35" s="86">
        <f>CSU!D18</f>
        <v>974.60000000000014</v>
      </c>
      <c r="G35" s="84">
        <f t="shared" si="12"/>
        <v>3.85600398604883</v>
      </c>
      <c r="H35" s="85">
        <v>4893.3</v>
      </c>
      <c r="I35" s="86">
        <f>CSU!E18</f>
        <v>7700.9</v>
      </c>
      <c r="J35" s="84">
        <f t="shared" si="13"/>
        <v>0.57376412645862696</v>
      </c>
      <c r="K35" s="86">
        <f t="shared" si="14"/>
        <v>7959</v>
      </c>
      <c r="L35" s="86">
        <f t="shared" si="14"/>
        <v>11577.7</v>
      </c>
      <c r="M35" s="84">
        <f t="shared" si="15"/>
        <v>0.45466767181806766</v>
      </c>
    </row>
    <row r="36" spans="1:17" x14ac:dyDescent="0.2">
      <c r="A36" s="106" t="s">
        <v>56</v>
      </c>
      <c r="B36" s="85">
        <v>0</v>
      </c>
      <c r="C36" s="86">
        <f>CSU!C19</f>
        <v>0</v>
      </c>
      <c r="D36" s="84">
        <f t="shared" si="11"/>
        <v>0</v>
      </c>
      <c r="E36" s="86">
        <v>643.9</v>
      </c>
      <c r="F36" s="86">
        <f>CSU!D19</f>
        <v>547.30000000000007</v>
      </c>
      <c r="G36" s="84">
        <f t="shared" si="12"/>
        <v>-0.15002329554278601</v>
      </c>
      <c r="H36" s="85">
        <v>15.1</v>
      </c>
      <c r="I36" s="86">
        <f>CSU!E19</f>
        <v>63.6</v>
      </c>
      <c r="J36" s="84">
        <f t="shared" si="13"/>
        <v>3.2119205298013247</v>
      </c>
      <c r="K36" s="86">
        <f t="shared" si="14"/>
        <v>659</v>
      </c>
      <c r="L36" s="86">
        <f t="shared" si="14"/>
        <v>610.90000000000009</v>
      </c>
      <c r="M36" s="84">
        <f t="shared" si="15"/>
        <v>-7.2989377845219888E-2</v>
      </c>
    </row>
    <row r="37" spans="1:17" x14ac:dyDescent="0.2">
      <c r="A37" s="106" t="s">
        <v>57</v>
      </c>
      <c r="B37" s="85">
        <v>0</v>
      </c>
      <c r="C37" s="86">
        <f>CSU!C20</f>
        <v>0</v>
      </c>
      <c r="D37" s="84">
        <f t="shared" si="11"/>
        <v>0</v>
      </c>
      <c r="E37" s="86">
        <v>36</v>
      </c>
      <c r="F37" s="86">
        <f>CSU!D20</f>
        <v>108.5</v>
      </c>
      <c r="G37" s="84">
        <f t="shared" si="12"/>
        <v>2.0138888888888888</v>
      </c>
      <c r="H37" s="85">
        <v>67.8</v>
      </c>
      <c r="I37" s="86">
        <f>CSU!E20</f>
        <v>23.400000000000002</v>
      </c>
      <c r="J37" s="84">
        <f t="shared" si="13"/>
        <v>-0.65486725663716805</v>
      </c>
      <c r="K37" s="86">
        <f t="shared" si="14"/>
        <v>103.8</v>
      </c>
      <c r="L37" s="86">
        <f t="shared" si="14"/>
        <v>131.9</v>
      </c>
      <c r="M37" s="84">
        <f t="shared" si="15"/>
        <v>0.27071290944123322</v>
      </c>
    </row>
    <row r="38" spans="1:17" x14ac:dyDescent="0.2">
      <c r="A38" s="106" t="s">
        <v>58</v>
      </c>
      <c r="B38" s="85">
        <v>0</v>
      </c>
      <c r="C38" s="86">
        <f>CSU!C21</f>
        <v>0</v>
      </c>
      <c r="D38" s="84">
        <f t="shared" si="11"/>
        <v>0</v>
      </c>
      <c r="E38" s="86">
        <v>0</v>
      </c>
      <c r="F38" s="86">
        <f>CSU!D21</f>
        <v>0</v>
      </c>
      <c r="G38" s="84">
        <f t="shared" si="12"/>
        <v>0</v>
      </c>
      <c r="H38" s="85">
        <v>0</v>
      </c>
      <c r="I38" s="86">
        <f>CSU!E21</f>
        <v>0</v>
      </c>
      <c r="J38" s="84">
        <f t="shared" si="13"/>
        <v>0</v>
      </c>
      <c r="K38" s="86">
        <f t="shared" si="14"/>
        <v>0</v>
      </c>
      <c r="L38" s="86">
        <f t="shared" si="14"/>
        <v>0</v>
      </c>
      <c r="M38" s="84">
        <f t="shared" si="15"/>
        <v>0</v>
      </c>
    </row>
    <row r="39" spans="1:17" x14ac:dyDescent="0.2">
      <c r="A39" s="106" t="s">
        <v>59</v>
      </c>
      <c r="B39" s="85">
        <v>0</v>
      </c>
      <c r="C39" s="86">
        <f>CSU!C22</f>
        <v>0</v>
      </c>
      <c r="D39" s="84">
        <f t="shared" si="11"/>
        <v>0</v>
      </c>
      <c r="E39" s="86">
        <v>42.9</v>
      </c>
      <c r="F39" s="86">
        <f>CSU!D22</f>
        <v>379.4</v>
      </c>
      <c r="G39" s="84">
        <f t="shared" si="12"/>
        <v>7.8438228438228439</v>
      </c>
      <c r="H39" s="85">
        <v>322.5</v>
      </c>
      <c r="I39" s="86">
        <f>CSU!E22</f>
        <v>1672.8</v>
      </c>
      <c r="J39" s="84">
        <f t="shared" si="13"/>
        <v>4.1869767441860466</v>
      </c>
      <c r="K39" s="86">
        <f t="shared" si="14"/>
        <v>365.4</v>
      </c>
      <c r="L39" s="86">
        <f t="shared" si="14"/>
        <v>2052.1999999999998</v>
      </c>
      <c r="M39" s="84">
        <f t="shared" si="15"/>
        <v>4.6163108921729608</v>
      </c>
    </row>
    <row r="40" spans="1:17" x14ac:dyDescent="0.2">
      <c r="A40" s="106" t="s">
        <v>63</v>
      </c>
      <c r="B40" s="85">
        <v>0</v>
      </c>
      <c r="C40" s="86">
        <f>SUM(CSU!C23:C24)</f>
        <v>0</v>
      </c>
      <c r="D40" s="84">
        <f t="shared" si="11"/>
        <v>0</v>
      </c>
      <c r="E40" s="86">
        <v>0</v>
      </c>
      <c r="F40" s="86">
        <f>SUM(CSU!D23:D24)</f>
        <v>0</v>
      </c>
      <c r="G40" s="84">
        <f t="shared" si="12"/>
        <v>0</v>
      </c>
      <c r="H40" s="85">
        <v>0</v>
      </c>
      <c r="I40" s="86">
        <f>SUM(CSU!E23:E24)</f>
        <v>0</v>
      </c>
      <c r="J40" s="84">
        <f t="shared" si="13"/>
        <v>0</v>
      </c>
      <c r="K40" s="86">
        <f t="shared" si="14"/>
        <v>0</v>
      </c>
      <c r="L40" s="86">
        <f t="shared" si="14"/>
        <v>0</v>
      </c>
      <c r="M40" s="84">
        <f t="shared" si="15"/>
        <v>0</v>
      </c>
    </row>
    <row r="41" spans="1:17" x14ac:dyDescent="0.2">
      <c r="A41" s="106" t="s">
        <v>60</v>
      </c>
      <c r="B41" s="85">
        <v>1024</v>
      </c>
      <c r="C41" s="86">
        <f>CSU!C25</f>
        <v>1024</v>
      </c>
      <c r="D41" s="84">
        <f t="shared" si="11"/>
        <v>0</v>
      </c>
      <c r="E41" s="86">
        <v>0</v>
      </c>
      <c r="F41" s="86">
        <f>CSU!D25</f>
        <v>1</v>
      </c>
      <c r="G41" s="84">
        <f t="shared" si="12"/>
        <v>0</v>
      </c>
      <c r="H41" s="85">
        <v>446.2</v>
      </c>
      <c r="I41" s="86">
        <f>CSU!E25</f>
        <v>412.60000000000008</v>
      </c>
      <c r="J41" s="84">
        <f t="shared" si="13"/>
        <v>-7.5302554908112745E-2</v>
      </c>
      <c r="K41" s="86">
        <f t="shared" si="14"/>
        <v>1470.2</v>
      </c>
      <c r="L41" s="86">
        <f t="shared" si="14"/>
        <v>1437.6000000000001</v>
      </c>
      <c r="M41" s="84">
        <f t="shared" si="15"/>
        <v>-2.2173853897428857E-2</v>
      </c>
    </row>
    <row r="42" spans="1:17" x14ac:dyDescent="0.2">
      <c r="A42" s="106" t="s">
        <v>61</v>
      </c>
      <c r="B42" s="85">
        <v>0</v>
      </c>
      <c r="C42" s="86">
        <f>CSU!C26-C43</f>
        <v>0</v>
      </c>
      <c r="D42" s="84">
        <f t="shared" si="11"/>
        <v>0</v>
      </c>
      <c r="E42" s="86">
        <v>148.9</v>
      </c>
      <c r="F42" s="86">
        <f>CSU!D26-F43</f>
        <v>61.4</v>
      </c>
      <c r="G42" s="84">
        <f t="shared" si="12"/>
        <v>-0.58764271323035588</v>
      </c>
      <c r="H42" s="85">
        <v>179.40000000000009</v>
      </c>
      <c r="I42" s="86">
        <f>CSU!E26-I43</f>
        <v>182.40000000000009</v>
      </c>
      <c r="J42" s="84">
        <f t="shared" si="13"/>
        <v>1.6722408026755845E-2</v>
      </c>
      <c r="K42" s="86">
        <f t="shared" si="14"/>
        <v>328.30000000000007</v>
      </c>
      <c r="L42" s="86">
        <f t="shared" si="14"/>
        <v>243.8000000000001</v>
      </c>
      <c r="M42" s="84">
        <f t="shared" si="15"/>
        <v>-0.25738653670423378</v>
      </c>
    </row>
    <row r="43" spans="1:17" ht="16" thickBot="1" x14ac:dyDescent="0.25">
      <c r="A43" s="106" t="s">
        <v>48</v>
      </c>
      <c r="B43" s="85">
        <v>0</v>
      </c>
      <c r="C43" s="86">
        <f>CSU!C38</f>
        <v>0</v>
      </c>
      <c r="D43" s="84">
        <f t="shared" si="11"/>
        <v>0</v>
      </c>
      <c r="E43" s="86">
        <v>0</v>
      </c>
      <c r="F43" s="86">
        <f>CSU!D38</f>
        <v>0</v>
      </c>
      <c r="G43" s="84">
        <f t="shared" si="12"/>
        <v>0</v>
      </c>
      <c r="H43" s="85">
        <v>1804.1</v>
      </c>
      <c r="I43" s="86">
        <f>CSU!E38</f>
        <v>1839.6</v>
      </c>
      <c r="J43" s="84">
        <f t="shared" si="13"/>
        <v>1.9677401474419379E-2</v>
      </c>
      <c r="K43" s="86">
        <f t="shared" si="14"/>
        <v>1804.1</v>
      </c>
      <c r="L43" s="86">
        <f t="shared" si="14"/>
        <v>1839.6</v>
      </c>
      <c r="M43" s="84">
        <f t="shared" si="15"/>
        <v>1.9677401474419379E-2</v>
      </c>
    </row>
    <row r="44" spans="1:17" ht="16" thickBot="1" x14ac:dyDescent="0.25">
      <c r="A44" s="107" t="s">
        <v>62</v>
      </c>
      <c r="B44" s="88">
        <f>SUM(B29:B43)</f>
        <v>38325.9</v>
      </c>
      <c r="C44" s="89">
        <f>SUM(C29:C43)</f>
        <v>40076.899999999987</v>
      </c>
      <c r="D44" s="90">
        <f t="shared" si="11"/>
        <v>4.5687120198090202E-2</v>
      </c>
      <c r="E44" s="88">
        <f>SUM(E29:E43)</f>
        <v>20873.500000000007</v>
      </c>
      <c r="F44" s="89">
        <f>SUM(F29:F43)</f>
        <v>20659.700000000004</v>
      </c>
      <c r="G44" s="90">
        <f t="shared" si="12"/>
        <v>-1.0242652166622887E-2</v>
      </c>
      <c r="H44" s="88">
        <f>SUM(H29:H43)</f>
        <v>19367.399999999998</v>
      </c>
      <c r="I44" s="89">
        <f>SUM(I29:I43)</f>
        <v>26259.899999999998</v>
      </c>
      <c r="J44" s="90">
        <f t="shared" si="13"/>
        <v>0.35588153288515756</v>
      </c>
      <c r="K44" s="88">
        <f t="shared" ref="K44:L44" si="16">SUM(K29:K43)</f>
        <v>78566.8</v>
      </c>
      <c r="L44" s="89">
        <f t="shared" si="16"/>
        <v>86996.5</v>
      </c>
      <c r="M44" s="90">
        <f t="shared" si="15"/>
        <v>0.10729341146642089</v>
      </c>
    </row>
    <row r="45" spans="1:17" x14ac:dyDescent="0.2">
      <c r="A45" s="118" t="s">
        <v>104</v>
      </c>
      <c r="B45" s="118"/>
      <c r="C45" s="118"/>
      <c r="D45" s="118"/>
      <c r="E45" s="118"/>
      <c r="F45" s="118"/>
      <c r="G45" s="118"/>
      <c r="H45" s="118"/>
      <c r="I45" s="118"/>
      <c r="J45" s="118"/>
      <c r="K45" s="118"/>
      <c r="L45" s="118"/>
      <c r="M45" s="118"/>
    </row>
    <row r="46" spans="1:17" s="76" customFormat="1" ht="12" x14ac:dyDescent="0.15">
      <c r="A46" s="118"/>
      <c r="B46" s="118"/>
      <c r="C46" s="118"/>
      <c r="D46" s="118"/>
      <c r="E46" s="118"/>
      <c r="F46" s="118"/>
      <c r="G46" s="118"/>
      <c r="H46" s="118"/>
      <c r="I46" s="118"/>
      <c r="J46" s="118"/>
      <c r="K46" s="118"/>
      <c r="L46" s="118"/>
      <c r="M46" s="118"/>
      <c r="N46" s="75"/>
      <c r="O46" s="75"/>
      <c r="P46" s="75"/>
      <c r="Q46" s="75"/>
    </row>
    <row r="47" spans="1:17" s="76" customFormat="1" ht="12" x14ac:dyDescent="0.15">
      <c r="A47" s="117" t="s">
        <v>71</v>
      </c>
      <c r="B47" s="117"/>
      <c r="C47" s="117"/>
      <c r="D47" s="117"/>
      <c r="E47" s="117"/>
      <c r="F47" s="117"/>
      <c r="G47" s="117"/>
      <c r="H47" s="117"/>
      <c r="I47" s="117"/>
      <c r="J47" s="117"/>
      <c r="K47" s="117"/>
      <c r="L47" s="117"/>
      <c r="M47" s="117"/>
      <c r="N47" s="77"/>
      <c r="O47" s="77"/>
      <c r="P47" s="77"/>
      <c r="Q47" s="77"/>
    </row>
    <row r="48" spans="1:17" ht="14.25" customHeight="1" x14ac:dyDescent="0.2">
      <c r="A48" s="117" t="str">
        <f>A2</f>
        <v>Total Expenditures by Object, Fiscal Years 2021 and 2022</v>
      </c>
      <c r="B48" s="117"/>
      <c r="C48" s="117"/>
      <c r="D48" s="117"/>
      <c r="E48" s="117"/>
      <c r="F48" s="117"/>
      <c r="G48" s="117"/>
      <c r="H48" s="117"/>
      <c r="I48" s="117"/>
      <c r="J48" s="117"/>
      <c r="K48" s="117"/>
      <c r="L48" s="117"/>
      <c r="M48" s="117"/>
    </row>
    <row r="49" spans="1:13" ht="16" thickBot="1" x14ac:dyDescent="0.25">
      <c r="A49" s="114" t="s">
        <v>67</v>
      </c>
      <c r="B49" s="114"/>
      <c r="C49" s="114"/>
      <c r="D49" s="114"/>
      <c r="E49" s="114"/>
      <c r="F49" s="114"/>
      <c r="G49" s="114"/>
      <c r="H49" s="114"/>
      <c r="I49" s="114"/>
      <c r="J49" s="114"/>
      <c r="K49" s="114"/>
      <c r="L49" s="114"/>
      <c r="M49" s="114"/>
    </row>
    <row r="50" spans="1:13" x14ac:dyDescent="0.2">
      <c r="A50" s="109" t="s">
        <v>72</v>
      </c>
      <c r="B50" s="111" t="s">
        <v>102</v>
      </c>
      <c r="C50" s="112"/>
      <c r="D50" s="113"/>
      <c r="E50" s="111" t="s">
        <v>103</v>
      </c>
      <c r="F50" s="112"/>
      <c r="G50" s="113"/>
      <c r="H50" s="111" t="s">
        <v>11</v>
      </c>
      <c r="I50" s="112"/>
      <c r="J50" s="113"/>
      <c r="K50" s="111" t="s">
        <v>65</v>
      </c>
      <c r="L50" s="112"/>
      <c r="M50" s="113"/>
    </row>
    <row r="51" spans="1:13" ht="33" thickBot="1" x14ac:dyDescent="0.25">
      <c r="A51" s="110"/>
      <c r="B51" s="79" t="str">
        <f>B5</f>
        <v>FY2021</v>
      </c>
      <c r="C51" s="80" t="str">
        <f>C5</f>
        <v>FY2022</v>
      </c>
      <c r="D51" s="81" t="s">
        <v>64</v>
      </c>
      <c r="E51" s="79" t="str">
        <f>E5</f>
        <v>FY2021</v>
      </c>
      <c r="F51" s="80" t="str">
        <f>F5</f>
        <v>FY2022</v>
      </c>
      <c r="G51" s="81" t="s">
        <v>64</v>
      </c>
      <c r="H51" s="79" t="str">
        <f>H5</f>
        <v>FY2021</v>
      </c>
      <c r="I51" s="80" t="str">
        <f>I5</f>
        <v>FY2022</v>
      </c>
      <c r="J51" s="81" t="s">
        <v>64</v>
      </c>
      <c r="K51" s="79" t="str">
        <f>K5</f>
        <v>FY2021</v>
      </c>
      <c r="L51" s="80" t="str">
        <f>L5</f>
        <v>FY2022</v>
      </c>
      <c r="M51" s="81" t="s">
        <v>64</v>
      </c>
    </row>
    <row r="52" spans="1:13" x14ac:dyDescent="0.2">
      <c r="A52" s="99" t="s">
        <v>49</v>
      </c>
      <c r="B52" s="96">
        <v>37789.136250000003</v>
      </c>
      <c r="C52" s="97">
        <f>EIU!C12</f>
        <v>39888.408239999997</v>
      </c>
      <c r="D52" s="98">
        <f>IFERROR((C52-B52)/(B52),0)</f>
        <v>5.5552261795875094E-2</v>
      </c>
      <c r="E52" s="97">
        <v>19600.890240000001</v>
      </c>
      <c r="F52" s="97">
        <f>EIU!D12</f>
        <v>18050.51914</v>
      </c>
      <c r="G52" s="98">
        <f>IFERROR((F52-E52)/(E52),0)</f>
        <v>-7.9096973709700258E-2</v>
      </c>
      <c r="H52" s="96">
        <v>23502.11318</v>
      </c>
      <c r="I52" s="97">
        <f>EIU!E12</f>
        <v>24195.557239999998</v>
      </c>
      <c r="J52" s="98">
        <f>IFERROR((I52-H52)/(H52),0)</f>
        <v>2.950560465303648E-2</v>
      </c>
      <c r="K52" s="97">
        <f>B52+E52+H52</f>
        <v>80892.139670000004</v>
      </c>
      <c r="L52" s="97">
        <f>C52+F52+I52</f>
        <v>82134.484619999988</v>
      </c>
      <c r="M52" s="98">
        <f>IFERROR((L52-K52)/(K52),0)</f>
        <v>1.5358042883624272E-2</v>
      </c>
    </row>
    <row r="53" spans="1:13" x14ac:dyDescent="0.2">
      <c r="A53" s="100" t="s">
        <v>50</v>
      </c>
      <c r="B53" s="85">
        <v>0</v>
      </c>
      <c r="C53" s="86">
        <f>EIU!C13</f>
        <v>0</v>
      </c>
      <c r="D53" s="84">
        <f t="shared" ref="D53:D67" si="17">IFERROR((C53-B53)/(B53),0)</f>
        <v>0</v>
      </c>
      <c r="E53" s="86">
        <v>1104.73125</v>
      </c>
      <c r="F53" s="86">
        <f>EIU!D13</f>
        <v>1141.41167</v>
      </c>
      <c r="G53" s="84">
        <f t="shared" ref="G53:G67" si="18">IFERROR((F53-E53)/(E53),0)</f>
        <v>3.3203025622747531E-2</v>
      </c>
      <c r="H53" s="85">
        <v>36.40502</v>
      </c>
      <c r="I53" s="86">
        <f>EIU!E13</f>
        <v>35.471290000000003</v>
      </c>
      <c r="J53" s="84">
        <f t="shared" ref="J53:J67" si="19">IFERROR((I53-H53)/(H53),0)</f>
        <v>-2.564838585447823E-2</v>
      </c>
      <c r="K53" s="86">
        <f t="shared" ref="K53:L66" si="20">B53+E53+H53</f>
        <v>1141.13627</v>
      </c>
      <c r="L53" s="86">
        <f t="shared" si="20"/>
        <v>1176.8829599999999</v>
      </c>
      <c r="M53" s="84">
        <f t="shared" ref="M53:M67" si="21">IFERROR((L53-K53)/(K53),0)</f>
        <v>3.1325522586360302E-2</v>
      </c>
    </row>
    <row r="54" spans="1:13" x14ac:dyDescent="0.2">
      <c r="A54" s="100" t="s">
        <v>51</v>
      </c>
      <c r="B54" s="85">
        <v>1300</v>
      </c>
      <c r="C54" s="86">
        <f>EIU!C14</f>
        <v>1300</v>
      </c>
      <c r="D54" s="84">
        <f t="shared" si="17"/>
        <v>0</v>
      </c>
      <c r="E54" s="86">
        <v>8562.0655700000007</v>
      </c>
      <c r="F54" s="86">
        <f>EIU!D14</f>
        <v>8785.7418400000006</v>
      </c>
      <c r="G54" s="84">
        <f t="shared" si="18"/>
        <v>2.6124101499960823E-2</v>
      </c>
      <c r="H54" s="85">
        <v>19355.441210000001</v>
      </c>
      <c r="I54" s="86">
        <f>EIU!E14</f>
        <v>14500.874379999999</v>
      </c>
      <c r="J54" s="84">
        <f t="shared" si="19"/>
        <v>-0.2508114786601654</v>
      </c>
      <c r="K54" s="86">
        <f t="shared" si="20"/>
        <v>29217.506780000003</v>
      </c>
      <c r="L54" s="86">
        <f t="shared" si="20"/>
        <v>24586.61622</v>
      </c>
      <c r="M54" s="84">
        <f t="shared" si="21"/>
        <v>-0.15849711595412191</v>
      </c>
    </row>
    <row r="55" spans="1:13" x14ac:dyDescent="0.2">
      <c r="A55" s="100" t="s">
        <v>52</v>
      </c>
      <c r="B55" s="85">
        <v>0</v>
      </c>
      <c r="C55" s="86">
        <f>EIU!C15</f>
        <v>0</v>
      </c>
      <c r="D55" s="84">
        <f t="shared" si="17"/>
        <v>0</v>
      </c>
      <c r="E55" s="86">
        <v>5.1865899999999998</v>
      </c>
      <c r="F55" s="86">
        <f>EIU!D15</f>
        <v>131.9579</v>
      </c>
      <c r="G55" s="84">
        <f t="shared" si="18"/>
        <v>24.44213057133878</v>
      </c>
      <c r="H55" s="85">
        <v>695.50845000000004</v>
      </c>
      <c r="I55" s="86">
        <f>EIU!E15</f>
        <v>1496.44111</v>
      </c>
      <c r="J55" s="84">
        <f t="shared" si="19"/>
        <v>1.1515786184912633</v>
      </c>
      <c r="K55" s="86">
        <f t="shared" si="20"/>
        <v>700.69504000000006</v>
      </c>
      <c r="L55" s="86">
        <f t="shared" si="20"/>
        <v>1628.3990100000001</v>
      </c>
      <c r="M55" s="84">
        <f t="shared" si="21"/>
        <v>1.323976790245297</v>
      </c>
    </row>
    <row r="56" spans="1:13" x14ac:dyDescent="0.2">
      <c r="A56" s="100" t="s">
        <v>53</v>
      </c>
      <c r="B56" s="85">
        <v>0</v>
      </c>
      <c r="C56" s="86">
        <f>EIU!C16</f>
        <v>0</v>
      </c>
      <c r="D56" s="84">
        <f t="shared" si="17"/>
        <v>0</v>
      </c>
      <c r="E56" s="86">
        <v>604.92848000000004</v>
      </c>
      <c r="F56" s="86">
        <f>EIU!D16</f>
        <v>623.74297000000001</v>
      </c>
      <c r="G56" s="84">
        <f t="shared" si="18"/>
        <v>3.1102007298449523E-2</v>
      </c>
      <c r="H56" s="85">
        <v>2462.22928</v>
      </c>
      <c r="I56" s="86">
        <f>EIU!E16</f>
        <v>2470.2160699999999</v>
      </c>
      <c r="J56" s="84">
        <f t="shared" si="19"/>
        <v>3.2437231028297773E-3</v>
      </c>
      <c r="K56" s="86">
        <f t="shared" si="20"/>
        <v>3067.1577600000001</v>
      </c>
      <c r="L56" s="86">
        <f t="shared" si="20"/>
        <v>3093.9590399999997</v>
      </c>
      <c r="M56" s="84">
        <f t="shared" si="21"/>
        <v>8.7381485065833979E-3</v>
      </c>
    </row>
    <row r="57" spans="1:13" x14ac:dyDescent="0.2">
      <c r="A57" s="100" t="s">
        <v>54</v>
      </c>
      <c r="B57" s="85">
        <v>439.9</v>
      </c>
      <c r="C57" s="86">
        <f>EIU!C17</f>
        <v>439.9</v>
      </c>
      <c r="D57" s="84">
        <f t="shared" si="17"/>
        <v>0</v>
      </c>
      <c r="E57" s="86">
        <v>579.00837999999999</v>
      </c>
      <c r="F57" s="86">
        <f>EIU!D17</f>
        <v>486.78095000000002</v>
      </c>
      <c r="G57" s="84">
        <f t="shared" si="18"/>
        <v>-0.15928513849834086</v>
      </c>
      <c r="H57" s="85">
        <v>3074.3932300000001</v>
      </c>
      <c r="I57" s="86">
        <f>EIU!E17</f>
        <v>3603.4581400000002</v>
      </c>
      <c r="J57" s="84">
        <f t="shared" si="19"/>
        <v>0.1720875862064008</v>
      </c>
      <c r="K57" s="86">
        <f t="shared" si="20"/>
        <v>4093.30161</v>
      </c>
      <c r="L57" s="86">
        <f t="shared" si="20"/>
        <v>4530.1390900000006</v>
      </c>
      <c r="M57" s="84">
        <f t="shared" si="21"/>
        <v>0.10672008115229031</v>
      </c>
    </row>
    <row r="58" spans="1:13" x14ac:dyDescent="0.2">
      <c r="A58" s="100" t="s">
        <v>55</v>
      </c>
      <c r="B58" s="85">
        <v>8</v>
      </c>
      <c r="C58" s="86">
        <f>EIU!C18</f>
        <v>7</v>
      </c>
      <c r="D58" s="84">
        <f t="shared" si="17"/>
        <v>-0.125</v>
      </c>
      <c r="E58" s="86">
        <v>6576.42641</v>
      </c>
      <c r="F58" s="86">
        <f>EIU!D18</f>
        <v>7046.3930200000004</v>
      </c>
      <c r="G58" s="84">
        <f t="shared" si="18"/>
        <v>7.1462308053105758E-2</v>
      </c>
      <c r="H58" s="85">
        <v>17243.594410000002</v>
      </c>
      <c r="I58" s="86">
        <f>EIU!E18</f>
        <v>21399.646509999999</v>
      </c>
      <c r="J58" s="84">
        <f t="shared" si="19"/>
        <v>0.24102005656023759</v>
      </c>
      <c r="K58" s="86">
        <f t="shared" si="20"/>
        <v>23828.020820000002</v>
      </c>
      <c r="L58" s="86">
        <f t="shared" si="20"/>
        <v>28453.039529999998</v>
      </c>
      <c r="M58" s="84">
        <f t="shared" si="21"/>
        <v>0.19409999449547216</v>
      </c>
    </row>
    <row r="59" spans="1:13" x14ac:dyDescent="0.2">
      <c r="A59" s="100" t="s">
        <v>56</v>
      </c>
      <c r="B59" s="85">
        <v>181.96375</v>
      </c>
      <c r="C59" s="86">
        <f>EIU!C19</f>
        <v>153.99176</v>
      </c>
      <c r="D59" s="84">
        <f t="shared" si="17"/>
        <v>-0.15372287062670453</v>
      </c>
      <c r="E59" s="86">
        <v>65.743849999999995</v>
      </c>
      <c r="F59" s="86">
        <f>EIU!D19</f>
        <v>82.013670000000005</v>
      </c>
      <c r="G59" s="84">
        <f t="shared" si="18"/>
        <v>0.24747288149385854</v>
      </c>
      <c r="H59" s="85">
        <v>239.27340000000001</v>
      </c>
      <c r="I59" s="86">
        <f>EIU!E19</f>
        <v>244.33597</v>
      </c>
      <c r="J59" s="84">
        <f t="shared" si="19"/>
        <v>2.1158097807779695E-2</v>
      </c>
      <c r="K59" s="86">
        <f t="shared" si="20"/>
        <v>486.98099999999999</v>
      </c>
      <c r="L59" s="86">
        <f t="shared" si="20"/>
        <v>480.34140000000002</v>
      </c>
      <c r="M59" s="84">
        <f t="shared" si="21"/>
        <v>-1.36342074947482E-2</v>
      </c>
    </row>
    <row r="60" spans="1:13" x14ac:dyDescent="0.2">
      <c r="A60" s="100" t="s">
        <v>57</v>
      </c>
      <c r="B60" s="85">
        <v>0</v>
      </c>
      <c r="C60" s="86">
        <f>EIU!C20</f>
        <v>0</v>
      </c>
      <c r="D60" s="84">
        <f t="shared" si="17"/>
        <v>0</v>
      </c>
      <c r="E60" s="86">
        <v>79.863879999999995</v>
      </c>
      <c r="F60" s="86">
        <f>EIU!D20</f>
        <v>113.19401999999999</v>
      </c>
      <c r="G60" s="84">
        <f t="shared" si="18"/>
        <v>0.41733684864797455</v>
      </c>
      <c r="H60" s="85">
        <v>118.37869999999999</v>
      </c>
      <c r="I60" s="86">
        <f>EIU!E20</f>
        <v>154.22913</v>
      </c>
      <c r="J60" s="84">
        <f t="shared" si="19"/>
        <v>0.30284527537470851</v>
      </c>
      <c r="K60" s="86">
        <f t="shared" si="20"/>
        <v>198.24257999999998</v>
      </c>
      <c r="L60" s="86">
        <f t="shared" si="20"/>
        <v>267.42314999999996</v>
      </c>
      <c r="M60" s="84">
        <f t="shared" si="21"/>
        <v>0.34896927794220595</v>
      </c>
    </row>
    <row r="61" spans="1:13" x14ac:dyDescent="0.2">
      <c r="A61" s="100" t="s">
        <v>58</v>
      </c>
      <c r="B61" s="85">
        <v>0</v>
      </c>
      <c r="C61" s="86">
        <f>EIU!C21</f>
        <v>0</v>
      </c>
      <c r="D61" s="84">
        <f t="shared" si="17"/>
        <v>0</v>
      </c>
      <c r="E61" s="86">
        <v>0</v>
      </c>
      <c r="F61" s="86">
        <f>EIU!D21</f>
        <v>0</v>
      </c>
      <c r="G61" s="84">
        <f t="shared" si="18"/>
        <v>0</v>
      </c>
      <c r="H61" s="85">
        <v>0</v>
      </c>
      <c r="I61" s="86">
        <f>EIU!E21</f>
        <v>0</v>
      </c>
      <c r="J61" s="84">
        <f t="shared" si="19"/>
        <v>0</v>
      </c>
      <c r="K61" s="86">
        <f t="shared" si="20"/>
        <v>0</v>
      </c>
      <c r="L61" s="86">
        <f t="shared" si="20"/>
        <v>0</v>
      </c>
      <c r="M61" s="84">
        <f t="shared" si="21"/>
        <v>0</v>
      </c>
    </row>
    <row r="62" spans="1:13" x14ac:dyDescent="0.2">
      <c r="A62" s="100" t="s">
        <v>59</v>
      </c>
      <c r="B62" s="85">
        <v>0</v>
      </c>
      <c r="C62" s="86">
        <f>EIU!C22</f>
        <v>0</v>
      </c>
      <c r="D62" s="84">
        <f t="shared" si="17"/>
        <v>0</v>
      </c>
      <c r="E62" s="86">
        <v>4.25</v>
      </c>
      <c r="F62" s="86">
        <f>EIU!D22</f>
        <v>55.5</v>
      </c>
      <c r="G62" s="84">
        <f t="shared" si="18"/>
        <v>12.058823529411764</v>
      </c>
      <c r="H62" s="85">
        <v>1610.4654499999999</v>
      </c>
      <c r="I62" s="86">
        <f>EIU!E22</f>
        <v>2769.5691900000002</v>
      </c>
      <c r="J62" s="84">
        <f t="shared" si="19"/>
        <v>0.7197321370663371</v>
      </c>
      <c r="K62" s="86">
        <f t="shared" si="20"/>
        <v>1614.7154499999999</v>
      </c>
      <c r="L62" s="86">
        <f t="shared" si="20"/>
        <v>2825.0691900000002</v>
      </c>
      <c r="M62" s="84">
        <f t="shared" si="21"/>
        <v>0.74957710970065983</v>
      </c>
    </row>
    <row r="63" spans="1:13" x14ac:dyDescent="0.2">
      <c r="A63" s="100" t="s">
        <v>63</v>
      </c>
      <c r="B63" s="85">
        <v>0</v>
      </c>
      <c r="C63" s="86">
        <f>EIU!C23+EIU!C24</f>
        <v>0</v>
      </c>
      <c r="D63" s="84">
        <f t="shared" si="17"/>
        <v>0</v>
      </c>
      <c r="E63" s="86">
        <v>0</v>
      </c>
      <c r="F63" s="86">
        <f>EIU!D23+EIU!D24</f>
        <v>0</v>
      </c>
      <c r="G63" s="84">
        <f t="shared" si="18"/>
        <v>0</v>
      </c>
      <c r="H63" s="85">
        <v>0</v>
      </c>
      <c r="I63" s="86">
        <f>EIU!E23+EIU!E24</f>
        <v>0</v>
      </c>
      <c r="J63" s="84">
        <f t="shared" si="19"/>
        <v>0</v>
      </c>
      <c r="K63" s="86">
        <f t="shared" si="20"/>
        <v>0</v>
      </c>
      <c r="L63" s="86">
        <f t="shared" si="20"/>
        <v>0</v>
      </c>
      <c r="M63" s="84">
        <f t="shared" si="21"/>
        <v>0</v>
      </c>
    </row>
    <row r="64" spans="1:13" x14ac:dyDescent="0.2">
      <c r="A64" s="100" t="s">
        <v>60</v>
      </c>
      <c r="B64" s="85">
        <v>1713.3</v>
      </c>
      <c r="C64" s="86">
        <f>EIU!C25</f>
        <v>1713.3</v>
      </c>
      <c r="D64" s="84">
        <f t="shared" si="17"/>
        <v>0</v>
      </c>
      <c r="E64" s="86">
        <v>1.0000000000000001E-5</v>
      </c>
      <c r="F64" s="86">
        <f>EIU!D25</f>
        <v>0</v>
      </c>
      <c r="G64" s="84">
        <f t="shared" si="18"/>
        <v>-1</v>
      </c>
      <c r="H64" s="85">
        <v>882.77083000000005</v>
      </c>
      <c r="I64" s="86">
        <f>EIU!E25</f>
        <v>671.02463999999998</v>
      </c>
      <c r="J64" s="84">
        <f t="shared" si="19"/>
        <v>-0.23986541331457459</v>
      </c>
      <c r="K64" s="86">
        <f t="shared" si="20"/>
        <v>2596.0708399999999</v>
      </c>
      <c r="L64" s="86">
        <f t="shared" si="20"/>
        <v>2384.3246399999998</v>
      </c>
      <c r="M64" s="84">
        <f t="shared" si="21"/>
        <v>-8.1564107087308935E-2</v>
      </c>
    </row>
    <row r="65" spans="1:17" x14ac:dyDescent="0.2">
      <c r="A65" s="100" t="s">
        <v>61</v>
      </c>
      <c r="B65" s="85">
        <v>0</v>
      </c>
      <c r="C65" s="86">
        <f>EIU!C26-C66</f>
        <v>0</v>
      </c>
      <c r="D65" s="84">
        <f t="shared" si="17"/>
        <v>0</v>
      </c>
      <c r="E65" s="86">
        <v>211.99816999999999</v>
      </c>
      <c r="F65" s="86">
        <f>EIU!D26-F66</f>
        <v>240.98814999999999</v>
      </c>
      <c r="G65" s="84">
        <f t="shared" si="18"/>
        <v>0.13674636908422372</v>
      </c>
      <c r="H65" s="85">
        <v>2571.5572400000001</v>
      </c>
      <c r="I65" s="86">
        <f>EIU!E26-I66</f>
        <v>3011.41779</v>
      </c>
      <c r="J65" s="84">
        <f t="shared" si="19"/>
        <v>0.17104832167764614</v>
      </c>
      <c r="K65" s="86">
        <f t="shared" si="20"/>
        <v>2783.5554099999999</v>
      </c>
      <c r="L65" s="86">
        <f t="shared" si="20"/>
        <v>3252.4059400000001</v>
      </c>
      <c r="M65" s="84">
        <f t="shared" si="21"/>
        <v>0.16843585305169123</v>
      </c>
    </row>
    <row r="66" spans="1:17" ht="16" thickBot="1" x14ac:dyDescent="0.25">
      <c r="A66" s="100" t="s">
        <v>48</v>
      </c>
      <c r="B66" s="85">
        <v>0</v>
      </c>
      <c r="C66" s="86">
        <f>EIU!C38</f>
        <v>0</v>
      </c>
      <c r="D66" s="84">
        <f t="shared" si="17"/>
        <v>0</v>
      </c>
      <c r="E66" s="86">
        <v>0</v>
      </c>
      <c r="F66" s="86">
        <f>EIU!D38</f>
        <v>0</v>
      </c>
      <c r="G66" s="84">
        <f t="shared" si="18"/>
        <v>0</v>
      </c>
      <c r="H66" s="85">
        <v>0</v>
      </c>
      <c r="I66" s="86">
        <f>EIU!E38</f>
        <v>0</v>
      </c>
      <c r="J66" s="84">
        <f t="shared" si="19"/>
        <v>0</v>
      </c>
      <c r="K66" s="86">
        <f t="shared" si="20"/>
        <v>0</v>
      </c>
      <c r="L66" s="86">
        <f t="shared" si="20"/>
        <v>0</v>
      </c>
      <c r="M66" s="84">
        <f t="shared" si="21"/>
        <v>0</v>
      </c>
    </row>
    <row r="67" spans="1:17" s="76" customFormat="1" ht="16" thickBot="1" x14ac:dyDescent="0.25">
      <c r="A67" s="87" t="s">
        <v>62</v>
      </c>
      <c r="B67" s="88">
        <f>SUM(B52:B66)</f>
        <v>41432.30000000001</v>
      </c>
      <c r="C67" s="89">
        <f>SUM(C52:C66)</f>
        <v>43502.6</v>
      </c>
      <c r="D67" s="90">
        <f t="shared" si="17"/>
        <v>4.9968261477156418E-2</v>
      </c>
      <c r="E67" s="88">
        <f>SUM(E52:E66)</f>
        <v>37395.092830000001</v>
      </c>
      <c r="F67" s="89">
        <f>SUM(F52:F66)</f>
        <v>36758.243330000005</v>
      </c>
      <c r="G67" s="90">
        <f t="shared" si="18"/>
        <v>-1.7030296004214962E-2</v>
      </c>
      <c r="H67" s="88">
        <f>SUM(H52:H66)</f>
        <v>71792.130399999995</v>
      </c>
      <c r="I67" s="89">
        <f>SUM(I52:I66)</f>
        <v>74552.241460000019</v>
      </c>
      <c r="J67" s="90">
        <f t="shared" si="19"/>
        <v>3.8445872056194409E-2</v>
      </c>
      <c r="K67" s="88">
        <f t="shared" ref="K67:L67" si="22">SUM(K52:K66)</f>
        <v>150619.52322999999</v>
      </c>
      <c r="L67" s="89">
        <f t="shared" si="22"/>
        <v>154813.08478999999</v>
      </c>
      <c r="M67" s="90">
        <f t="shared" si="21"/>
        <v>2.7842084944036921E-2</v>
      </c>
      <c r="N67" s="75"/>
      <c r="O67" s="75"/>
      <c r="P67" s="75"/>
      <c r="Q67" s="75"/>
    </row>
    <row r="68" spans="1:17" s="76" customFormat="1" ht="11.75" customHeight="1" x14ac:dyDescent="0.15">
      <c r="A68" s="118" t="s">
        <v>104</v>
      </c>
      <c r="B68" s="118"/>
      <c r="C68" s="118"/>
      <c r="D68" s="118"/>
      <c r="E68" s="118"/>
      <c r="F68" s="118"/>
      <c r="G68" s="118"/>
      <c r="H68" s="118"/>
      <c r="I68" s="118"/>
      <c r="J68" s="118"/>
      <c r="K68" s="118"/>
      <c r="L68" s="118"/>
      <c r="M68" s="118"/>
      <c r="N68" s="75"/>
      <c r="O68" s="75"/>
      <c r="P68" s="75"/>
      <c r="Q68" s="75"/>
    </row>
    <row r="69" spans="1:17" s="76" customFormat="1" ht="12" x14ac:dyDescent="0.15">
      <c r="A69" s="118"/>
      <c r="B69" s="118"/>
      <c r="C69" s="118"/>
      <c r="D69" s="118"/>
      <c r="E69" s="118"/>
      <c r="F69" s="118"/>
      <c r="G69" s="118"/>
      <c r="H69" s="118"/>
      <c r="I69" s="118"/>
      <c r="J69" s="118"/>
      <c r="K69" s="118"/>
      <c r="L69" s="118"/>
      <c r="M69" s="118"/>
      <c r="N69" s="77"/>
      <c r="O69" s="77"/>
      <c r="P69" s="77"/>
      <c r="Q69" s="77"/>
    </row>
    <row r="70" spans="1:17" x14ac:dyDescent="0.2">
      <c r="A70" s="117" t="s">
        <v>73</v>
      </c>
      <c r="B70" s="117"/>
      <c r="C70" s="117"/>
      <c r="D70" s="117"/>
      <c r="E70" s="117"/>
      <c r="F70" s="117"/>
      <c r="G70" s="117"/>
      <c r="H70" s="117"/>
      <c r="I70" s="117"/>
      <c r="J70" s="117"/>
      <c r="K70" s="117"/>
      <c r="L70" s="117"/>
      <c r="M70" s="117"/>
    </row>
    <row r="71" spans="1:17" x14ac:dyDescent="0.2">
      <c r="A71" s="117" t="str">
        <f>A2</f>
        <v>Total Expenditures by Object, Fiscal Years 2021 and 2022</v>
      </c>
      <c r="B71" s="117"/>
      <c r="C71" s="117"/>
      <c r="D71" s="117"/>
      <c r="E71" s="117"/>
      <c r="F71" s="117"/>
      <c r="G71" s="117"/>
      <c r="H71" s="117"/>
      <c r="I71" s="117"/>
      <c r="J71" s="117"/>
      <c r="K71" s="117"/>
      <c r="L71" s="117"/>
      <c r="M71" s="117"/>
    </row>
    <row r="72" spans="1:17" ht="16" thickBot="1" x14ac:dyDescent="0.25">
      <c r="A72" s="114" t="s">
        <v>67</v>
      </c>
      <c r="B72" s="114"/>
      <c r="C72" s="114"/>
      <c r="D72" s="114"/>
      <c r="E72" s="114"/>
      <c r="F72" s="114"/>
      <c r="G72" s="114"/>
      <c r="H72" s="114"/>
      <c r="I72" s="114"/>
      <c r="J72" s="114"/>
      <c r="K72" s="114"/>
      <c r="L72" s="114"/>
      <c r="M72" s="114"/>
    </row>
    <row r="73" spans="1:17" x14ac:dyDescent="0.2">
      <c r="A73" s="109" t="s">
        <v>74</v>
      </c>
      <c r="B73" s="111" t="s">
        <v>102</v>
      </c>
      <c r="C73" s="112"/>
      <c r="D73" s="113"/>
      <c r="E73" s="111" t="s">
        <v>103</v>
      </c>
      <c r="F73" s="112"/>
      <c r="G73" s="113"/>
      <c r="H73" s="111" t="s">
        <v>11</v>
      </c>
      <c r="I73" s="112"/>
      <c r="J73" s="113"/>
      <c r="K73" s="111" t="s">
        <v>65</v>
      </c>
      <c r="L73" s="112"/>
      <c r="M73" s="113"/>
    </row>
    <row r="74" spans="1:17" ht="33" thickBot="1" x14ac:dyDescent="0.25">
      <c r="A74" s="110"/>
      <c r="B74" s="79" t="str">
        <f>B5</f>
        <v>FY2021</v>
      </c>
      <c r="C74" s="80" t="str">
        <f>C5</f>
        <v>FY2022</v>
      </c>
      <c r="D74" s="81" t="s">
        <v>64</v>
      </c>
      <c r="E74" s="79" t="str">
        <f>E5</f>
        <v>FY2021</v>
      </c>
      <c r="F74" s="80" t="str">
        <f>F5</f>
        <v>FY2022</v>
      </c>
      <c r="G74" s="81" t="s">
        <v>64</v>
      </c>
      <c r="H74" s="79" t="str">
        <f>H5</f>
        <v>FY2021</v>
      </c>
      <c r="I74" s="80" t="str">
        <f>I5</f>
        <v>FY2022</v>
      </c>
      <c r="J74" s="81" t="s">
        <v>64</v>
      </c>
      <c r="K74" s="79" t="str">
        <f>K5</f>
        <v>FY2021</v>
      </c>
      <c r="L74" s="80" t="str">
        <f>L5</f>
        <v>FY2022</v>
      </c>
      <c r="M74" s="81" t="s">
        <v>64</v>
      </c>
    </row>
    <row r="75" spans="1:17" x14ac:dyDescent="0.2">
      <c r="A75" s="105" t="s">
        <v>49</v>
      </c>
      <c r="B75" s="96">
        <v>23193.599999999999</v>
      </c>
      <c r="C75" s="97">
        <f>GSU!C12</f>
        <v>24353.3</v>
      </c>
      <c r="D75" s="98">
        <f>IFERROR((C75-B75)/(B75),0)</f>
        <v>5.0000862306843301E-2</v>
      </c>
      <c r="E75" s="96">
        <v>21593.243999999999</v>
      </c>
      <c r="F75" s="97">
        <f>GSU!D12</f>
        <v>22944.29607</v>
      </c>
      <c r="G75" s="98">
        <f>IFERROR((F75-E75)/(E75),0)</f>
        <v>6.2568276911056139E-2</v>
      </c>
      <c r="H75" s="96">
        <v>8382.3693599999988</v>
      </c>
      <c r="I75" s="97">
        <f>GSU!E12</f>
        <v>9568.0240100000046</v>
      </c>
      <c r="J75" s="98">
        <f>IFERROR((I75-H75)/(H75),0)</f>
        <v>0.141446242593157</v>
      </c>
      <c r="K75" s="97">
        <f>B75+E75+H75</f>
        <v>53169.213359999994</v>
      </c>
      <c r="L75" s="97">
        <f>C75+F75+I75</f>
        <v>56865.620080000008</v>
      </c>
      <c r="M75" s="98">
        <f>IFERROR((L75-K75)/(K75),0)</f>
        <v>6.9521561189409595E-2</v>
      </c>
    </row>
    <row r="76" spans="1:17" x14ac:dyDescent="0.2">
      <c r="A76" s="106" t="s">
        <v>50</v>
      </c>
      <c r="B76" s="85">
        <v>0</v>
      </c>
      <c r="C76" s="86">
        <f>GSU!C13</f>
        <v>0</v>
      </c>
      <c r="D76" s="84">
        <f t="shared" ref="D76:D90" si="23">IFERROR((C76-B76)/(B76),0)</f>
        <v>0</v>
      </c>
      <c r="E76" s="85">
        <v>770.32217000000003</v>
      </c>
      <c r="F76" s="86">
        <f>GSU!D13</f>
        <v>843.06775999999991</v>
      </c>
      <c r="G76" s="84">
        <f t="shared" ref="G76:G90" si="24">IFERROR((F76-E76)/(E76),0)</f>
        <v>9.4435280241252667E-2</v>
      </c>
      <c r="H76" s="85">
        <v>157.62669999999994</v>
      </c>
      <c r="I76" s="86">
        <f>GSU!E13</f>
        <v>340.12089000000003</v>
      </c>
      <c r="J76" s="84">
        <f t="shared" ref="J76:J90" si="25">IFERROR((I76-H76)/(H76),0)</f>
        <v>1.1577619147010003</v>
      </c>
      <c r="K76" s="86">
        <f t="shared" ref="K76:K89" si="26">B76+E76+H76</f>
        <v>927.94886999999994</v>
      </c>
      <c r="L76" s="86">
        <f t="shared" ref="L76:L89" si="27">C76+F76+I76</f>
        <v>1183.1886500000001</v>
      </c>
      <c r="M76" s="84">
        <f t="shared" ref="M76:M90" si="28">IFERROR((L76-K76)/(K76),0)</f>
        <v>0.27505802124636469</v>
      </c>
    </row>
    <row r="77" spans="1:17" x14ac:dyDescent="0.2">
      <c r="A77" s="106" t="s">
        <v>51</v>
      </c>
      <c r="B77" s="85">
        <v>0</v>
      </c>
      <c r="C77" s="86">
        <f>GSU!C14</f>
        <v>0</v>
      </c>
      <c r="D77" s="84">
        <f t="shared" si="23"/>
        <v>0</v>
      </c>
      <c r="E77" s="85">
        <v>6092.9728900000018</v>
      </c>
      <c r="F77" s="86">
        <f>GSU!D14</f>
        <v>6841.4213200000004</v>
      </c>
      <c r="G77" s="84">
        <f t="shared" si="24"/>
        <v>0.12283797146519033</v>
      </c>
      <c r="H77" s="85">
        <v>5626.8295100000005</v>
      </c>
      <c r="I77" s="86">
        <f>GSU!E14</f>
        <v>8878.6372499999998</v>
      </c>
      <c r="J77" s="84">
        <f t="shared" si="25"/>
        <v>0.57791119034633753</v>
      </c>
      <c r="K77" s="86">
        <f t="shared" si="26"/>
        <v>11719.802400000002</v>
      </c>
      <c r="L77" s="86">
        <f t="shared" si="27"/>
        <v>15720.058570000001</v>
      </c>
      <c r="M77" s="84">
        <f t="shared" si="28"/>
        <v>0.3413245405912303</v>
      </c>
    </row>
    <row r="78" spans="1:17" x14ac:dyDescent="0.2">
      <c r="A78" s="106" t="s">
        <v>52</v>
      </c>
      <c r="B78" s="85">
        <v>0</v>
      </c>
      <c r="C78" s="86">
        <f>GSU!C15</f>
        <v>0</v>
      </c>
      <c r="D78" s="84">
        <f t="shared" si="23"/>
        <v>0</v>
      </c>
      <c r="E78" s="85">
        <v>4.7478900000000008</v>
      </c>
      <c r="F78" s="86">
        <f>GSU!D15</f>
        <v>151.19118000000009</v>
      </c>
      <c r="G78" s="84">
        <f t="shared" si="24"/>
        <v>30.843867486399233</v>
      </c>
      <c r="H78" s="85">
        <v>2.8909899999999999</v>
      </c>
      <c r="I78" s="86">
        <f>GSU!E15</f>
        <v>62.832160000000002</v>
      </c>
      <c r="J78" s="84">
        <f t="shared" si="25"/>
        <v>20.733786695906939</v>
      </c>
      <c r="K78" s="86">
        <f t="shared" si="26"/>
        <v>7.6388800000000003</v>
      </c>
      <c r="L78" s="86">
        <f t="shared" si="27"/>
        <v>214.02334000000008</v>
      </c>
      <c r="M78" s="84">
        <f t="shared" si="28"/>
        <v>27.017633475064414</v>
      </c>
    </row>
    <row r="79" spans="1:17" x14ac:dyDescent="0.2">
      <c r="A79" s="106" t="s">
        <v>53</v>
      </c>
      <c r="B79" s="85">
        <v>0</v>
      </c>
      <c r="C79" s="86">
        <f>GSU!C16</f>
        <v>0</v>
      </c>
      <c r="D79" s="84">
        <f t="shared" si="23"/>
        <v>0</v>
      </c>
      <c r="E79" s="85">
        <v>381.60879999999992</v>
      </c>
      <c r="F79" s="86">
        <f>GSU!D16</f>
        <v>599.04142999999999</v>
      </c>
      <c r="G79" s="84">
        <f t="shared" si="24"/>
        <v>0.56977886778292353</v>
      </c>
      <c r="H79" s="85">
        <v>1095.14923</v>
      </c>
      <c r="I79" s="86">
        <f>GSU!E16</f>
        <v>1112.4871399999997</v>
      </c>
      <c r="J79" s="84">
        <f t="shared" si="25"/>
        <v>1.5831550189739654E-2</v>
      </c>
      <c r="K79" s="86">
        <f t="shared" si="26"/>
        <v>1476.75803</v>
      </c>
      <c r="L79" s="86">
        <f t="shared" si="27"/>
        <v>1711.5285699999997</v>
      </c>
      <c r="M79" s="84">
        <f t="shared" si="28"/>
        <v>0.15897698555260253</v>
      </c>
    </row>
    <row r="80" spans="1:17" x14ac:dyDescent="0.2">
      <c r="A80" s="106" t="s">
        <v>54</v>
      </c>
      <c r="B80" s="85">
        <v>0</v>
      </c>
      <c r="C80" s="86">
        <f>GSU!C17</f>
        <v>0</v>
      </c>
      <c r="D80" s="84">
        <f t="shared" si="23"/>
        <v>0</v>
      </c>
      <c r="E80" s="85">
        <v>476.29723000000018</v>
      </c>
      <c r="F80" s="86">
        <f>GSU!D17</f>
        <v>369.87069000000008</v>
      </c>
      <c r="G80" s="84">
        <f t="shared" si="24"/>
        <v>-0.22344564128579975</v>
      </c>
      <c r="H80" s="85">
        <v>1738.9461199999998</v>
      </c>
      <c r="I80" s="86">
        <f>GSU!E17</f>
        <v>1892.9380700000004</v>
      </c>
      <c r="J80" s="84">
        <f t="shared" si="25"/>
        <v>8.8554756371635346E-2</v>
      </c>
      <c r="K80" s="86">
        <f t="shared" si="26"/>
        <v>2215.2433500000002</v>
      </c>
      <c r="L80" s="86">
        <f t="shared" si="27"/>
        <v>2262.8087600000003</v>
      </c>
      <c r="M80" s="84">
        <f t="shared" si="28"/>
        <v>2.1471866736446878E-2</v>
      </c>
    </row>
    <row r="81" spans="1:17" x14ac:dyDescent="0.2">
      <c r="A81" s="106" t="s">
        <v>55</v>
      </c>
      <c r="B81" s="85">
        <v>0</v>
      </c>
      <c r="C81" s="86">
        <f>GSU!C18</f>
        <v>0</v>
      </c>
      <c r="D81" s="84">
        <f t="shared" si="23"/>
        <v>0</v>
      </c>
      <c r="E81" s="85">
        <v>-68.569109999999995</v>
      </c>
      <c r="F81" s="86">
        <f>GSU!D18</f>
        <v>-42.877780000000001</v>
      </c>
      <c r="G81" s="84">
        <f t="shared" si="24"/>
        <v>-0.37467789796309148</v>
      </c>
      <c r="H81" s="85">
        <v>19544.590630000002</v>
      </c>
      <c r="I81" s="86">
        <f>GSU!E18</f>
        <v>22344.813040000005</v>
      </c>
      <c r="J81" s="84">
        <f t="shared" si="25"/>
        <v>0.14327352580625535</v>
      </c>
      <c r="K81" s="86">
        <f t="shared" si="26"/>
        <v>19476.021520000002</v>
      </c>
      <c r="L81" s="86">
        <f t="shared" si="27"/>
        <v>22301.935260000006</v>
      </c>
      <c r="M81" s="84">
        <f t="shared" si="28"/>
        <v>0.14509707422011534</v>
      </c>
    </row>
    <row r="82" spans="1:17" x14ac:dyDescent="0.2">
      <c r="A82" s="106" t="s">
        <v>56</v>
      </c>
      <c r="B82" s="85">
        <v>0</v>
      </c>
      <c r="C82" s="86">
        <f>GSU!C19</f>
        <v>0</v>
      </c>
      <c r="D82" s="84">
        <f t="shared" si="23"/>
        <v>0</v>
      </c>
      <c r="E82" s="85">
        <v>129.89656000000002</v>
      </c>
      <c r="F82" s="86">
        <f>GSU!D19</f>
        <v>124.95089000000002</v>
      </c>
      <c r="G82" s="84">
        <f t="shared" si="24"/>
        <v>-3.8073910502325899E-2</v>
      </c>
      <c r="H82" s="85">
        <v>89.346350000000001</v>
      </c>
      <c r="I82" s="86">
        <f>GSU!E19</f>
        <v>107.70737</v>
      </c>
      <c r="J82" s="84">
        <f t="shared" si="25"/>
        <v>0.20550386221709108</v>
      </c>
      <c r="K82" s="86">
        <f t="shared" si="26"/>
        <v>219.24291000000002</v>
      </c>
      <c r="L82" s="86">
        <f t="shared" si="27"/>
        <v>232.65826000000001</v>
      </c>
      <c r="M82" s="84">
        <f t="shared" si="28"/>
        <v>6.1189435954850206E-2</v>
      </c>
    </row>
    <row r="83" spans="1:17" x14ac:dyDescent="0.2">
      <c r="A83" s="106" t="s">
        <v>57</v>
      </c>
      <c r="B83" s="85">
        <v>0</v>
      </c>
      <c r="C83" s="86">
        <f>GSU!C20</f>
        <v>0</v>
      </c>
      <c r="D83" s="84">
        <f t="shared" si="23"/>
        <v>0</v>
      </c>
      <c r="E83" s="85">
        <v>52.002079999999999</v>
      </c>
      <c r="F83" s="86">
        <f>GSU!D20</f>
        <v>33.31306</v>
      </c>
      <c r="G83" s="84">
        <f t="shared" si="24"/>
        <v>-0.35938985517502375</v>
      </c>
      <c r="H83" s="85">
        <v>76.966059999999999</v>
      </c>
      <c r="I83" s="86">
        <f>GSU!E20</f>
        <v>53.418420000000012</v>
      </c>
      <c r="J83" s="84">
        <f t="shared" si="25"/>
        <v>-0.30594836217418414</v>
      </c>
      <c r="K83" s="86">
        <f t="shared" si="26"/>
        <v>128.96814000000001</v>
      </c>
      <c r="L83" s="86">
        <f t="shared" si="27"/>
        <v>86.731480000000005</v>
      </c>
      <c r="M83" s="84">
        <f t="shared" si="28"/>
        <v>-0.32749685309875753</v>
      </c>
    </row>
    <row r="84" spans="1:17" x14ac:dyDescent="0.2">
      <c r="A84" s="106" t="s">
        <v>58</v>
      </c>
      <c r="B84" s="85">
        <v>0</v>
      </c>
      <c r="C84" s="86">
        <f>GSU!C21</f>
        <v>0</v>
      </c>
      <c r="D84" s="84">
        <f t="shared" si="23"/>
        <v>0</v>
      </c>
      <c r="E84" s="85">
        <v>0</v>
      </c>
      <c r="F84" s="86">
        <f>GSU!D21</f>
        <v>0</v>
      </c>
      <c r="G84" s="84">
        <f t="shared" si="24"/>
        <v>0</v>
      </c>
      <c r="H84" s="85">
        <v>0</v>
      </c>
      <c r="I84" s="86">
        <f>GSU!E21</f>
        <v>0</v>
      </c>
      <c r="J84" s="84">
        <f t="shared" si="25"/>
        <v>0</v>
      </c>
      <c r="K84" s="86">
        <f t="shared" si="26"/>
        <v>0</v>
      </c>
      <c r="L84" s="86">
        <f t="shared" si="27"/>
        <v>0</v>
      </c>
      <c r="M84" s="84">
        <f t="shared" si="28"/>
        <v>0</v>
      </c>
    </row>
    <row r="85" spans="1:17" x14ac:dyDescent="0.2">
      <c r="A85" s="106" t="s">
        <v>59</v>
      </c>
      <c r="B85" s="85">
        <v>0</v>
      </c>
      <c r="C85" s="86">
        <f>GSU!C22</f>
        <v>0</v>
      </c>
      <c r="D85" s="84">
        <f t="shared" si="23"/>
        <v>0</v>
      </c>
      <c r="E85" s="85">
        <v>260.23178000000001</v>
      </c>
      <c r="F85" s="86">
        <f>GSU!D22</f>
        <v>19.130860000000002</v>
      </c>
      <c r="G85" s="84">
        <f t="shared" si="24"/>
        <v>-0.92648530475409263</v>
      </c>
      <c r="H85" s="85">
        <v>1864.89976</v>
      </c>
      <c r="I85" s="86">
        <f>GSU!E22</f>
        <v>4550.6297800000002</v>
      </c>
      <c r="J85" s="84">
        <f t="shared" si="25"/>
        <v>1.4401471208297008</v>
      </c>
      <c r="K85" s="86">
        <f t="shared" si="26"/>
        <v>2125.1315399999999</v>
      </c>
      <c r="L85" s="86">
        <f t="shared" si="27"/>
        <v>4569.7606400000004</v>
      </c>
      <c r="M85" s="84">
        <f t="shared" si="28"/>
        <v>1.150342486564385</v>
      </c>
    </row>
    <row r="86" spans="1:17" x14ac:dyDescent="0.2">
      <c r="A86" s="106" t="s">
        <v>63</v>
      </c>
      <c r="B86" s="85">
        <v>0</v>
      </c>
      <c r="C86" s="86">
        <f>GSU!C23+GSU!C24</f>
        <v>0</v>
      </c>
      <c r="D86" s="84">
        <f t="shared" si="23"/>
        <v>0</v>
      </c>
      <c r="E86" s="85">
        <v>0</v>
      </c>
      <c r="F86" s="86">
        <f>GSU!D23+GSU!D24</f>
        <v>0</v>
      </c>
      <c r="G86" s="84">
        <f t="shared" si="24"/>
        <v>0</v>
      </c>
      <c r="H86" s="85">
        <v>0</v>
      </c>
      <c r="I86" s="86">
        <f>GSU!E23+GSU!E24</f>
        <v>0</v>
      </c>
      <c r="J86" s="84">
        <f t="shared" si="25"/>
        <v>0</v>
      </c>
      <c r="K86" s="86">
        <f t="shared" si="26"/>
        <v>0</v>
      </c>
      <c r="L86" s="86">
        <f t="shared" si="27"/>
        <v>0</v>
      </c>
      <c r="M86" s="84">
        <f t="shared" si="28"/>
        <v>0</v>
      </c>
    </row>
    <row r="87" spans="1:17" ht="13.25" customHeight="1" x14ac:dyDescent="0.2">
      <c r="A87" s="106" t="s">
        <v>60</v>
      </c>
      <c r="B87" s="85">
        <v>0</v>
      </c>
      <c r="C87" s="86">
        <f>GSU!C25</f>
        <v>0</v>
      </c>
      <c r="D87" s="84">
        <f t="shared" si="23"/>
        <v>0</v>
      </c>
      <c r="E87" s="85">
        <v>665.97755000000006</v>
      </c>
      <c r="F87" s="86">
        <f>GSU!D25</f>
        <v>656.2</v>
      </c>
      <c r="G87" s="84">
        <f t="shared" si="24"/>
        <v>-1.4681500900443293E-2</v>
      </c>
      <c r="H87" s="85">
        <v>489.53253000000001</v>
      </c>
      <c r="I87" s="86">
        <f>GSU!E25</f>
        <v>589.33793999999989</v>
      </c>
      <c r="J87" s="84">
        <f t="shared" si="25"/>
        <v>0.20387901494513527</v>
      </c>
      <c r="K87" s="86">
        <f t="shared" si="26"/>
        <v>1155.51008</v>
      </c>
      <c r="L87" s="86">
        <f t="shared" si="27"/>
        <v>1245.5379399999999</v>
      </c>
      <c r="M87" s="84">
        <f t="shared" si="28"/>
        <v>7.7911791128641578E-2</v>
      </c>
    </row>
    <row r="88" spans="1:17" s="76" customFormat="1" x14ac:dyDescent="0.2">
      <c r="A88" s="106" t="s">
        <v>61</v>
      </c>
      <c r="B88" s="85">
        <v>0</v>
      </c>
      <c r="C88" s="86">
        <f>GSU!C26-C89</f>
        <v>0</v>
      </c>
      <c r="D88" s="84">
        <f t="shared" si="23"/>
        <v>0</v>
      </c>
      <c r="E88" s="85">
        <v>0</v>
      </c>
      <c r="F88" s="86">
        <f>GSU!D26-F89</f>
        <v>0</v>
      </c>
      <c r="G88" s="84">
        <f t="shared" si="24"/>
        <v>0</v>
      </c>
      <c r="H88" s="85">
        <v>0</v>
      </c>
      <c r="I88" s="86">
        <f>GSU!E26-I89</f>
        <v>0</v>
      </c>
      <c r="J88" s="84">
        <f t="shared" si="25"/>
        <v>0</v>
      </c>
      <c r="K88" s="86">
        <f t="shared" si="26"/>
        <v>0</v>
      </c>
      <c r="L88" s="86">
        <f t="shared" si="27"/>
        <v>0</v>
      </c>
      <c r="M88" s="84">
        <f t="shared" si="28"/>
        <v>0</v>
      </c>
      <c r="N88" s="75"/>
      <c r="O88" s="75"/>
      <c r="P88" s="75"/>
      <c r="Q88" s="75"/>
    </row>
    <row r="89" spans="1:17" s="76" customFormat="1" ht="16" thickBot="1" x14ac:dyDescent="0.25">
      <c r="A89" s="106" t="s">
        <v>48</v>
      </c>
      <c r="B89" s="85">
        <v>0</v>
      </c>
      <c r="C89" s="86">
        <f>GSU!C38</f>
        <v>0</v>
      </c>
      <c r="D89" s="84">
        <f t="shared" si="23"/>
        <v>0</v>
      </c>
      <c r="E89" s="85">
        <v>0</v>
      </c>
      <c r="F89" s="86">
        <f>GSU!D38</f>
        <v>0</v>
      </c>
      <c r="G89" s="84">
        <f t="shared" si="24"/>
        <v>0</v>
      </c>
      <c r="H89" s="85">
        <v>0</v>
      </c>
      <c r="I89" s="86">
        <f>GSU!E38</f>
        <v>0</v>
      </c>
      <c r="J89" s="84">
        <f t="shared" si="25"/>
        <v>0</v>
      </c>
      <c r="K89" s="86">
        <f t="shared" si="26"/>
        <v>0</v>
      </c>
      <c r="L89" s="86">
        <f t="shared" si="27"/>
        <v>0</v>
      </c>
      <c r="M89" s="84">
        <f t="shared" si="28"/>
        <v>0</v>
      </c>
      <c r="N89" s="75"/>
      <c r="O89" s="75"/>
      <c r="P89" s="75"/>
      <c r="Q89" s="75"/>
    </row>
    <row r="90" spans="1:17" s="76" customFormat="1" ht="16" thickBot="1" x14ac:dyDescent="0.25">
      <c r="A90" s="107" t="s">
        <v>62</v>
      </c>
      <c r="B90" s="88">
        <f>SUM(B75:B89)</f>
        <v>23193.599999999999</v>
      </c>
      <c r="C90" s="89">
        <f>SUM(C75:C89)</f>
        <v>24353.3</v>
      </c>
      <c r="D90" s="90">
        <f t="shared" si="23"/>
        <v>5.0000862306843301E-2</v>
      </c>
      <c r="E90" s="88">
        <f>SUM(E75:E89)</f>
        <v>30358.731839999993</v>
      </c>
      <c r="F90" s="89">
        <f>SUM(F75:F89)</f>
        <v>32539.605480000009</v>
      </c>
      <c r="G90" s="90">
        <f t="shared" si="24"/>
        <v>7.1836783285082598E-2</v>
      </c>
      <c r="H90" s="88">
        <f>SUM(H75:H89)</f>
        <v>39069.147239999998</v>
      </c>
      <c r="I90" s="89">
        <f>SUM(I75:I89)</f>
        <v>49500.946070000013</v>
      </c>
      <c r="J90" s="90">
        <f t="shared" si="25"/>
        <v>0.26700861336742127</v>
      </c>
      <c r="K90" s="88">
        <f t="shared" ref="K90:L90" si="29">SUM(K75:K89)</f>
        <v>92621.47907999999</v>
      </c>
      <c r="L90" s="89">
        <f t="shared" si="29"/>
        <v>106393.85155000001</v>
      </c>
      <c r="M90" s="90">
        <f t="shared" si="28"/>
        <v>0.14869523361967044</v>
      </c>
      <c r="N90" s="77"/>
      <c r="O90" s="77"/>
      <c r="P90" s="77"/>
      <c r="Q90" s="77"/>
    </row>
    <row r="91" spans="1:17" ht="14.25" customHeight="1" x14ac:dyDescent="0.2">
      <c r="A91" s="118" t="s">
        <v>104</v>
      </c>
      <c r="B91" s="118"/>
      <c r="C91" s="118"/>
      <c r="D91" s="118"/>
      <c r="E91" s="118"/>
      <c r="F91" s="118"/>
      <c r="G91" s="118"/>
      <c r="H91" s="118"/>
      <c r="I91" s="118"/>
      <c r="J91" s="118"/>
      <c r="K91" s="118"/>
      <c r="L91" s="118"/>
      <c r="M91" s="118"/>
    </row>
    <row r="92" spans="1:17" x14ac:dyDescent="0.2">
      <c r="A92" s="118"/>
      <c r="B92" s="118"/>
      <c r="C92" s="118"/>
      <c r="D92" s="118"/>
      <c r="E92" s="118"/>
      <c r="F92" s="118"/>
      <c r="G92" s="118"/>
      <c r="H92" s="118"/>
      <c r="I92" s="118"/>
      <c r="J92" s="118"/>
      <c r="K92" s="118"/>
      <c r="L92" s="118"/>
      <c r="M92" s="118"/>
    </row>
    <row r="93" spans="1:17" x14ac:dyDescent="0.2">
      <c r="A93" s="117" t="s">
        <v>75</v>
      </c>
      <c r="B93" s="117"/>
      <c r="C93" s="117"/>
      <c r="D93" s="117"/>
      <c r="E93" s="117"/>
      <c r="F93" s="117"/>
      <c r="G93" s="117"/>
      <c r="H93" s="117"/>
      <c r="I93" s="117"/>
      <c r="J93" s="117"/>
      <c r="K93" s="117"/>
      <c r="L93" s="117"/>
      <c r="M93" s="117"/>
    </row>
    <row r="94" spans="1:17" x14ac:dyDescent="0.2">
      <c r="A94" s="117" t="str">
        <f>A2</f>
        <v>Total Expenditures by Object, Fiscal Years 2021 and 2022</v>
      </c>
      <c r="B94" s="117"/>
      <c r="C94" s="117"/>
      <c r="D94" s="117"/>
      <c r="E94" s="117"/>
      <c r="F94" s="117"/>
      <c r="G94" s="117"/>
      <c r="H94" s="117"/>
      <c r="I94" s="117"/>
      <c r="J94" s="117"/>
      <c r="K94" s="117"/>
      <c r="L94" s="117"/>
      <c r="M94" s="117"/>
    </row>
    <row r="95" spans="1:17" ht="16" thickBot="1" x14ac:dyDescent="0.25">
      <c r="A95" s="114" t="s">
        <v>67</v>
      </c>
      <c r="B95" s="114"/>
      <c r="C95" s="114"/>
      <c r="D95" s="114"/>
      <c r="E95" s="114"/>
      <c r="F95" s="114"/>
      <c r="G95" s="114"/>
      <c r="H95" s="114"/>
      <c r="I95" s="114"/>
      <c r="J95" s="114"/>
      <c r="K95" s="114"/>
      <c r="L95" s="114"/>
      <c r="M95" s="114"/>
    </row>
    <row r="96" spans="1:17" x14ac:dyDescent="0.2">
      <c r="A96" s="109" t="s">
        <v>76</v>
      </c>
      <c r="B96" s="111" t="s">
        <v>102</v>
      </c>
      <c r="C96" s="112"/>
      <c r="D96" s="113"/>
      <c r="E96" s="111" t="s">
        <v>103</v>
      </c>
      <c r="F96" s="112"/>
      <c r="G96" s="113"/>
      <c r="H96" s="111" t="s">
        <v>11</v>
      </c>
      <c r="I96" s="112"/>
      <c r="J96" s="113"/>
      <c r="K96" s="111" t="s">
        <v>65</v>
      </c>
      <c r="L96" s="112"/>
      <c r="M96" s="113"/>
    </row>
    <row r="97" spans="1:17" ht="33" thickBot="1" x14ac:dyDescent="0.25">
      <c r="A97" s="110"/>
      <c r="B97" s="79" t="str">
        <f>B5</f>
        <v>FY2021</v>
      </c>
      <c r="C97" s="80" t="str">
        <f>C5</f>
        <v>FY2022</v>
      </c>
      <c r="D97" s="81" t="s">
        <v>64</v>
      </c>
      <c r="E97" s="79" t="str">
        <f>E5</f>
        <v>FY2021</v>
      </c>
      <c r="F97" s="80" t="str">
        <f>F5</f>
        <v>FY2022</v>
      </c>
      <c r="G97" s="81" t="s">
        <v>64</v>
      </c>
      <c r="H97" s="79" t="str">
        <f>H5</f>
        <v>FY2021</v>
      </c>
      <c r="I97" s="80" t="str">
        <f>I5</f>
        <v>FY2022</v>
      </c>
      <c r="J97" s="81" t="s">
        <v>64</v>
      </c>
      <c r="K97" s="79" t="str">
        <f>K5</f>
        <v>FY2021</v>
      </c>
      <c r="L97" s="80" t="str">
        <f>L5</f>
        <v>FY2022</v>
      </c>
      <c r="M97" s="81" t="s">
        <v>64</v>
      </c>
    </row>
    <row r="98" spans="1:17" x14ac:dyDescent="0.2">
      <c r="A98" s="99" t="s">
        <v>49</v>
      </c>
      <c r="B98" s="96">
        <v>66541</v>
      </c>
      <c r="C98" s="97">
        <f>ISU!C12</f>
        <v>70022</v>
      </c>
      <c r="D98" s="98">
        <f>IFERROR((C98-B98)/(B98),0)</f>
        <v>5.2313611157031002E-2</v>
      </c>
      <c r="E98" s="96">
        <v>100711.7</v>
      </c>
      <c r="F98" s="97">
        <f>ISU!D12</f>
        <v>97589.1</v>
      </c>
      <c r="G98" s="98">
        <f>IFERROR((F98-E98)/(E98),0)</f>
        <v>-3.1005335030587226E-2</v>
      </c>
      <c r="H98" s="96">
        <v>64103.3</v>
      </c>
      <c r="I98" s="97">
        <f>ISU!E12</f>
        <v>65871.3</v>
      </c>
      <c r="J98" s="98">
        <f>IFERROR((I98-H98)/(H98),0)</f>
        <v>2.7580483376050843E-2</v>
      </c>
      <c r="K98" s="97">
        <f>B98+E98+H98</f>
        <v>231356</v>
      </c>
      <c r="L98" s="97">
        <f>C98+F98+I98</f>
        <v>233482.40000000002</v>
      </c>
      <c r="M98" s="98">
        <f>IFERROR((L98-K98)/(K98),0)</f>
        <v>9.1910302736908627E-3</v>
      </c>
    </row>
    <row r="99" spans="1:17" x14ac:dyDescent="0.2">
      <c r="A99" s="100" t="s">
        <v>50</v>
      </c>
      <c r="B99" s="85">
        <v>0</v>
      </c>
      <c r="C99" s="86">
        <f>ISU!C13</f>
        <v>0</v>
      </c>
      <c r="D99" s="84">
        <f t="shared" ref="D99:D113" si="30">IFERROR((C99-B99)/(B99),0)</f>
        <v>0</v>
      </c>
      <c r="E99" s="85">
        <v>2710.3</v>
      </c>
      <c r="F99" s="86">
        <f>ISU!D13</f>
        <v>2697.4</v>
      </c>
      <c r="G99" s="84">
        <f t="shared" ref="G99:G113" si="31">IFERROR((F99-E99)/(E99),0)</f>
        <v>-4.7596207061949194E-3</v>
      </c>
      <c r="H99" s="85">
        <v>627</v>
      </c>
      <c r="I99" s="86">
        <f>ISU!E13</f>
        <v>680.2</v>
      </c>
      <c r="J99" s="84">
        <f t="shared" ref="J99:J113" si="32">IFERROR((I99-H99)/(H99),0)</f>
        <v>8.4848484848484923E-2</v>
      </c>
      <c r="K99" s="86">
        <f t="shared" ref="K99:K112" si="33">B99+E99+H99</f>
        <v>3337.3</v>
      </c>
      <c r="L99" s="86">
        <f t="shared" ref="L99:L112" si="34">C99+F99+I99</f>
        <v>3377.6000000000004</v>
      </c>
      <c r="M99" s="84">
        <f t="shared" ref="M99:M113" si="35">IFERROR((L99-K99)/(K99),0)</f>
        <v>1.2075630000299696E-2</v>
      </c>
    </row>
    <row r="100" spans="1:17" x14ac:dyDescent="0.2">
      <c r="A100" s="100" t="s">
        <v>51</v>
      </c>
      <c r="B100" s="85">
        <v>0</v>
      </c>
      <c r="C100" s="86">
        <f>ISU!C14</f>
        <v>0</v>
      </c>
      <c r="D100" s="84">
        <f t="shared" si="30"/>
        <v>0</v>
      </c>
      <c r="E100" s="85">
        <v>34508.6</v>
      </c>
      <c r="F100" s="86">
        <f>ISU!D14</f>
        <v>33519.199999999997</v>
      </c>
      <c r="G100" s="84">
        <f t="shared" si="31"/>
        <v>-2.8671113867267912E-2</v>
      </c>
      <c r="H100" s="85">
        <v>49458.6</v>
      </c>
      <c r="I100" s="86">
        <f>ISU!E14</f>
        <v>55423</v>
      </c>
      <c r="J100" s="84">
        <f t="shared" si="32"/>
        <v>0.12059378955328298</v>
      </c>
      <c r="K100" s="86">
        <f t="shared" si="33"/>
        <v>83967.2</v>
      </c>
      <c r="L100" s="86">
        <f t="shared" si="34"/>
        <v>88942.2</v>
      </c>
      <c r="M100" s="84">
        <f t="shared" si="35"/>
        <v>5.9249325927266838E-2</v>
      </c>
    </row>
    <row r="101" spans="1:17" x14ac:dyDescent="0.2">
      <c r="A101" s="100" t="s">
        <v>52</v>
      </c>
      <c r="B101" s="85">
        <v>0</v>
      </c>
      <c r="C101" s="86">
        <f>ISU!C15</f>
        <v>0</v>
      </c>
      <c r="D101" s="84">
        <f t="shared" si="30"/>
        <v>0</v>
      </c>
      <c r="E101" s="85">
        <v>49.6</v>
      </c>
      <c r="F101" s="86">
        <f>ISU!D15</f>
        <v>882.6</v>
      </c>
      <c r="G101" s="84">
        <f t="shared" si="31"/>
        <v>16.794354838709676</v>
      </c>
      <c r="H101" s="85">
        <v>126.3</v>
      </c>
      <c r="I101" s="86">
        <f>ISU!E15</f>
        <v>676.7</v>
      </c>
      <c r="J101" s="84">
        <f t="shared" si="32"/>
        <v>4.3578780680918454</v>
      </c>
      <c r="K101" s="86">
        <f t="shared" si="33"/>
        <v>175.9</v>
      </c>
      <c r="L101" s="86">
        <f t="shared" si="34"/>
        <v>1559.3000000000002</v>
      </c>
      <c r="M101" s="84">
        <f t="shared" si="35"/>
        <v>7.8646958499147246</v>
      </c>
    </row>
    <row r="102" spans="1:17" x14ac:dyDescent="0.2">
      <c r="A102" s="100" t="s">
        <v>53</v>
      </c>
      <c r="B102" s="85">
        <v>0</v>
      </c>
      <c r="C102" s="86">
        <f>ISU!C16</f>
        <v>0</v>
      </c>
      <c r="D102" s="84">
        <f t="shared" si="30"/>
        <v>0</v>
      </c>
      <c r="E102" s="85">
        <v>2441.9</v>
      </c>
      <c r="F102" s="86">
        <f>ISU!D16</f>
        <v>2056.6</v>
      </c>
      <c r="G102" s="84">
        <f t="shared" si="31"/>
        <v>-0.15778696916335647</v>
      </c>
      <c r="H102" s="85">
        <v>11885.7</v>
      </c>
      <c r="I102" s="86">
        <f>ISU!E16</f>
        <v>16487.7</v>
      </c>
      <c r="J102" s="84">
        <f t="shared" si="32"/>
        <v>0.38718796537015066</v>
      </c>
      <c r="K102" s="86">
        <f t="shared" si="33"/>
        <v>14327.6</v>
      </c>
      <c r="L102" s="86">
        <f t="shared" si="34"/>
        <v>18544.3</v>
      </c>
      <c r="M102" s="84">
        <f t="shared" si="35"/>
        <v>0.2943060945308355</v>
      </c>
    </row>
    <row r="103" spans="1:17" x14ac:dyDescent="0.2">
      <c r="A103" s="100" t="s">
        <v>54</v>
      </c>
      <c r="B103" s="85">
        <v>0</v>
      </c>
      <c r="C103" s="86">
        <f>ISU!C17</f>
        <v>0</v>
      </c>
      <c r="D103" s="84">
        <f t="shared" si="30"/>
        <v>0</v>
      </c>
      <c r="E103" s="85">
        <v>8432.7000000000007</v>
      </c>
      <c r="F103" s="86">
        <f>ISU!D17</f>
        <v>8979.1</v>
      </c>
      <c r="G103" s="84">
        <f t="shared" si="31"/>
        <v>6.4795379890189339E-2</v>
      </c>
      <c r="H103" s="85">
        <v>6665.3</v>
      </c>
      <c r="I103" s="86">
        <f>ISU!E17</f>
        <v>5771.3</v>
      </c>
      <c r="J103" s="84">
        <f t="shared" si="32"/>
        <v>-0.13412749613670802</v>
      </c>
      <c r="K103" s="86">
        <f t="shared" si="33"/>
        <v>15098</v>
      </c>
      <c r="L103" s="86">
        <f t="shared" si="34"/>
        <v>14750.400000000001</v>
      </c>
      <c r="M103" s="84">
        <f t="shared" si="35"/>
        <v>-2.3022916942641313E-2</v>
      </c>
    </row>
    <row r="104" spans="1:17" x14ac:dyDescent="0.2">
      <c r="A104" s="100" t="s">
        <v>55</v>
      </c>
      <c r="B104" s="85">
        <v>0</v>
      </c>
      <c r="C104" s="86">
        <f>ISU!C18</f>
        <v>0</v>
      </c>
      <c r="D104" s="84">
        <f t="shared" si="30"/>
        <v>0</v>
      </c>
      <c r="E104" s="85">
        <v>32514.799999999999</v>
      </c>
      <c r="F104" s="86">
        <f>ISU!D18</f>
        <v>38703</v>
      </c>
      <c r="G104" s="84">
        <f t="shared" si="31"/>
        <v>0.19031948528054921</v>
      </c>
      <c r="H104" s="85">
        <v>70551.8</v>
      </c>
      <c r="I104" s="86">
        <f>ISU!E18</f>
        <v>88893.8</v>
      </c>
      <c r="J104" s="84">
        <f t="shared" si="32"/>
        <v>0.25997919259324354</v>
      </c>
      <c r="K104" s="86">
        <f t="shared" si="33"/>
        <v>103066.6</v>
      </c>
      <c r="L104" s="86">
        <f t="shared" si="34"/>
        <v>127596.8</v>
      </c>
      <c r="M104" s="84">
        <f t="shared" si="35"/>
        <v>0.23800338810050972</v>
      </c>
    </row>
    <row r="105" spans="1:17" x14ac:dyDescent="0.2">
      <c r="A105" s="100" t="s">
        <v>56</v>
      </c>
      <c r="B105" s="85">
        <v>0</v>
      </c>
      <c r="C105" s="86">
        <f>ISU!C19</f>
        <v>0</v>
      </c>
      <c r="D105" s="84">
        <f t="shared" si="30"/>
        <v>0</v>
      </c>
      <c r="E105" s="85">
        <v>814</v>
      </c>
      <c r="F105" s="86">
        <f>ISU!D19</f>
        <v>825.2</v>
      </c>
      <c r="G105" s="84">
        <f t="shared" si="31"/>
        <v>1.3759213759213814E-2</v>
      </c>
      <c r="H105" s="85">
        <v>669</v>
      </c>
      <c r="I105" s="86">
        <f>ISU!E19</f>
        <v>825.8</v>
      </c>
      <c r="J105" s="84">
        <f t="shared" si="32"/>
        <v>0.23437967115097152</v>
      </c>
      <c r="K105" s="86">
        <f t="shared" si="33"/>
        <v>1483</v>
      </c>
      <c r="L105" s="86">
        <f t="shared" si="34"/>
        <v>1651</v>
      </c>
      <c r="M105" s="84">
        <f t="shared" si="35"/>
        <v>0.11328388401888065</v>
      </c>
    </row>
    <row r="106" spans="1:17" x14ac:dyDescent="0.2">
      <c r="A106" s="100" t="s">
        <v>57</v>
      </c>
      <c r="B106" s="85">
        <v>0</v>
      </c>
      <c r="C106" s="86">
        <f>ISU!C20</f>
        <v>0</v>
      </c>
      <c r="D106" s="84">
        <f t="shared" si="30"/>
        <v>0</v>
      </c>
      <c r="E106" s="85">
        <v>367.3</v>
      </c>
      <c r="F106" s="86">
        <f>ISU!D20</f>
        <v>446.6</v>
      </c>
      <c r="G106" s="84">
        <f t="shared" si="31"/>
        <v>0.2158998094200926</v>
      </c>
      <c r="H106" s="85">
        <v>119.4</v>
      </c>
      <c r="I106" s="86">
        <f>ISU!E20</f>
        <v>306.89999999999998</v>
      </c>
      <c r="J106" s="84">
        <f t="shared" si="32"/>
        <v>1.5703517587939695</v>
      </c>
      <c r="K106" s="86">
        <f t="shared" si="33"/>
        <v>486.70000000000005</v>
      </c>
      <c r="L106" s="86">
        <f t="shared" si="34"/>
        <v>753.5</v>
      </c>
      <c r="M106" s="84">
        <f t="shared" si="35"/>
        <v>0.54818163139510978</v>
      </c>
    </row>
    <row r="107" spans="1:17" x14ac:dyDescent="0.2">
      <c r="A107" s="100" t="s">
        <v>58</v>
      </c>
      <c r="B107" s="85">
        <v>0</v>
      </c>
      <c r="C107" s="86">
        <f>ISU!C21</f>
        <v>0</v>
      </c>
      <c r="D107" s="84">
        <f t="shared" si="30"/>
        <v>0</v>
      </c>
      <c r="E107" s="85">
        <v>0</v>
      </c>
      <c r="F107" s="86">
        <f>ISU!D21</f>
        <v>0</v>
      </c>
      <c r="G107" s="84">
        <f t="shared" si="31"/>
        <v>0</v>
      </c>
      <c r="H107" s="85">
        <v>0</v>
      </c>
      <c r="I107" s="86">
        <f>ISU!E21</f>
        <v>0</v>
      </c>
      <c r="J107" s="84">
        <f t="shared" si="32"/>
        <v>0</v>
      </c>
      <c r="K107" s="86">
        <f t="shared" si="33"/>
        <v>0</v>
      </c>
      <c r="L107" s="86">
        <f t="shared" si="34"/>
        <v>0</v>
      </c>
      <c r="M107" s="84">
        <f t="shared" si="35"/>
        <v>0</v>
      </c>
    </row>
    <row r="108" spans="1:17" x14ac:dyDescent="0.2">
      <c r="A108" s="100" t="s">
        <v>59</v>
      </c>
      <c r="B108" s="85">
        <v>0</v>
      </c>
      <c r="C108" s="86">
        <f>ISU!C22</f>
        <v>0</v>
      </c>
      <c r="D108" s="84">
        <f t="shared" si="30"/>
        <v>0</v>
      </c>
      <c r="E108" s="85">
        <v>7812.6</v>
      </c>
      <c r="F108" s="86">
        <f>ISU!D22</f>
        <v>14104</v>
      </c>
      <c r="G108" s="84">
        <f t="shared" si="31"/>
        <v>0.80528889230217848</v>
      </c>
      <c r="H108" s="85">
        <v>5385</v>
      </c>
      <c r="I108" s="86">
        <f>ISU!E22</f>
        <v>7856</v>
      </c>
      <c r="J108" s="84">
        <f t="shared" si="32"/>
        <v>0.45886722376973071</v>
      </c>
      <c r="K108" s="86">
        <f t="shared" si="33"/>
        <v>13197.6</v>
      </c>
      <c r="L108" s="86">
        <f t="shared" si="34"/>
        <v>21960</v>
      </c>
      <c r="M108" s="84">
        <f t="shared" si="35"/>
        <v>0.66393889798145111</v>
      </c>
    </row>
    <row r="109" spans="1:17" s="76" customFormat="1" x14ac:dyDescent="0.2">
      <c r="A109" s="100" t="s">
        <v>63</v>
      </c>
      <c r="B109" s="85">
        <v>5</v>
      </c>
      <c r="C109" s="86">
        <f>ISU!C23+ISU!C24</f>
        <v>0</v>
      </c>
      <c r="D109" s="84">
        <f t="shared" si="30"/>
        <v>-1</v>
      </c>
      <c r="E109" s="85">
        <v>0</v>
      </c>
      <c r="F109" s="86">
        <f>ISU!D23+ISU!D24</f>
        <v>0</v>
      </c>
      <c r="G109" s="84">
        <f t="shared" si="31"/>
        <v>0</v>
      </c>
      <c r="H109" s="85">
        <v>291.7</v>
      </c>
      <c r="I109" s="86">
        <f>ISU!E23+ISU!E24</f>
        <v>1107.9000000000001</v>
      </c>
      <c r="J109" s="84">
        <f t="shared" si="32"/>
        <v>2.7980802194034968</v>
      </c>
      <c r="K109" s="86">
        <f t="shared" si="33"/>
        <v>296.7</v>
      </c>
      <c r="L109" s="86">
        <f t="shared" si="34"/>
        <v>1107.9000000000001</v>
      </c>
      <c r="M109" s="84">
        <f t="shared" si="35"/>
        <v>2.7340748230535898</v>
      </c>
      <c r="N109" s="75"/>
      <c r="O109" s="75"/>
      <c r="P109" s="75"/>
      <c r="Q109" s="75"/>
    </row>
    <row r="110" spans="1:17" s="76" customFormat="1" x14ac:dyDescent="0.2">
      <c r="A110" s="100" t="s">
        <v>60</v>
      </c>
      <c r="B110" s="85">
        <v>3078.3</v>
      </c>
      <c r="C110" s="86">
        <f>ISU!C25</f>
        <v>3078.3</v>
      </c>
      <c r="D110" s="84">
        <f t="shared" si="30"/>
        <v>0</v>
      </c>
      <c r="E110" s="85">
        <v>0</v>
      </c>
      <c r="F110" s="86">
        <f>ISU!D25</f>
        <v>0</v>
      </c>
      <c r="G110" s="84">
        <f t="shared" si="31"/>
        <v>0</v>
      </c>
      <c r="H110" s="85">
        <v>0</v>
      </c>
      <c r="I110" s="86">
        <f>ISU!E25</f>
        <v>0</v>
      </c>
      <c r="J110" s="84">
        <f t="shared" si="32"/>
        <v>0</v>
      </c>
      <c r="K110" s="86">
        <f t="shared" si="33"/>
        <v>3078.3</v>
      </c>
      <c r="L110" s="86">
        <f t="shared" si="34"/>
        <v>3078.3</v>
      </c>
      <c r="M110" s="84">
        <f t="shared" si="35"/>
        <v>0</v>
      </c>
      <c r="N110" s="75"/>
      <c r="O110" s="75"/>
      <c r="P110" s="75"/>
      <c r="Q110" s="75"/>
    </row>
    <row r="111" spans="1:17" s="76" customFormat="1" x14ac:dyDescent="0.2">
      <c r="A111" s="100" t="s">
        <v>61</v>
      </c>
      <c r="B111" s="85">
        <v>25</v>
      </c>
      <c r="C111" s="86">
        <f>ISU!C26-C112</f>
        <v>21.9</v>
      </c>
      <c r="D111" s="84">
        <f t="shared" si="30"/>
        <v>-0.12400000000000005</v>
      </c>
      <c r="E111" s="85">
        <v>0</v>
      </c>
      <c r="F111" s="86">
        <f>ISU!D26-F112</f>
        <v>0</v>
      </c>
      <c r="G111" s="84">
        <f t="shared" si="31"/>
        <v>0</v>
      </c>
      <c r="H111" s="85">
        <v>549.29999999999927</v>
      </c>
      <c r="I111" s="86">
        <f>ISU!E26-I112</f>
        <v>547.5</v>
      </c>
      <c r="J111" s="84">
        <f t="shared" si="32"/>
        <v>-3.2768978700150643E-3</v>
      </c>
      <c r="K111" s="86">
        <f t="shared" si="33"/>
        <v>574.29999999999927</v>
      </c>
      <c r="L111" s="86">
        <f t="shared" si="34"/>
        <v>569.4</v>
      </c>
      <c r="M111" s="84">
        <f t="shared" si="35"/>
        <v>-8.5321260665145414E-3</v>
      </c>
      <c r="N111" s="77"/>
      <c r="O111" s="77"/>
      <c r="P111" s="77"/>
      <c r="Q111" s="77"/>
    </row>
    <row r="112" spans="1:17" ht="14.25" customHeight="1" thickBot="1" x14ac:dyDescent="0.25">
      <c r="A112" s="100" t="s">
        <v>48</v>
      </c>
      <c r="B112" s="85">
        <v>0</v>
      </c>
      <c r="C112" s="86">
        <f>ISU!C38</f>
        <v>0</v>
      </c>
      <c r="D112" s="84">
        <f t="shared" si="30"/>
        <v>0</v>
      </c>
      <c r="E112" s="85">
        <v>4598.8999999999996</v>
      </c>
      <c r="F112" s="86">
        <f>ISU!D38</f>
        <v>6103.2</v>
      </c>
      <c r="G112" s="84">
        <f t="shared" si="31"/>
        <v>0.32709995868577274</v>
      </c>
      <c r="H112" s="85">
        <v>12760.6</v>
      </c>
      <c r="I112" s="86">
        <f>ISU!E38</f>
        <v>12762.1</v>
      </c>
      <c r="J112" s="84">
        <f t="shared" si="32"/>
        <v>1.1754933153613465E-4</v>
      </c>
      <c r="K112" s="86">
        <f t="shared" si="33"/>
        <v>17359.5</v>
      </c>
      <c r="L112" s="86">
        <f t="shared" si="34"/>
        <v>18865.3</v>
      </c>
      <c r="M112" s="84">
        <f t="shared" si="35"/>
        <v>8.6742129669633294E-2</v>
      </c>
    </row>
    <row r="113" spans="1:13" ht="16" thickBot="1" x14ac:dyDescent="0.25">
      <c r="A113" s="87" t="s">
        <v>62</v>
      </c>
      <c r="B113" s="88">
        <f>SUM(B98:B112)</f>
        <v>69649.3</v>
      </c>
      <c r="C113" s="89">
        <f>SUM(C98:C112)</f>
        <v>73122.2</v>
      </c>
      <c r="D113" s="90">
        <f t="shared" si="30"/>
        <v>4.9862669115123825E-2</v>
      </c>
      <c r="E113" s="88">
        <f>SUM(E98:E112)</f>
        <v>194962.4</v>
      </c>
      <c r="F113" s="89">
        <f>SUM(F98:F112)</f>
        <v>205906.00000000006</v>
      </c>
      <c r="G113" s="90">
        <f t="shared" si="31"/>
        <v>5.6131849012938211E-2</v>
      </c>
      <c r="H113" s="88">
        <f>SUM(H98:H112)</f>
        <v>223193</v>
      </c>
      <c r="I113" s="89">
        <f>SUM(I98:I112)</f>
        <v>257210.19999999998</v>
      </c>
      <c r="J113" s="90">
        <f t="shared" si="32"/>
        <v>0.15241158996921939</v>
      </c>
      <c r="K113" s="88">
        <f t="shared" ref="K113:L113" si="36">SUM(K98:K112)</f>
        <v>487804.69999999995</v>
      </c>
      <c r="L113" s="89">
        <f t="shared" si="36"/>
        <v>536238.4</v>
      </c>
      <c r="M113" s="90">
        <f t="shared" si="35"/>
        <v>9.928912124052941E-2</v>
      </c>
    </row>
    <row r="114" spans="1:13" x14ac:dyDescent="0.2">
      <c r="A114" s="118" t="s">
        <v>104</v>
      </c>
      <c r="B114" s="118"/>
      <c r="C114" s="118"/>
      <c r="D114" s="118"/>
      <c r="E114" s="118"/>
      <c r="F114" s="118"/>
      <c r="G114" s="118"/>
      <c r="H114" s="118"/>
      <c r="I114" s="118"/>
      <c r="J114" s="118"/>
      <c r="K114" s="118"/>
      <c r="L114" s="118"/>
      <c r="M114" s="118"/>
    </row>
    <row r="115" spans="1:13" x14ac:dyDescent="0.2">
      <c r="A115" s="118"/>
      <c r="B115" s="118"/>
      <c r="C115" s="118"/>
      <c r="D115" s="118"/>
      <c r="E115" s="118"/>
      <c r="F115" s="118"/>
      <c r="G115" s="118"/>
      <c r="H115" s="118"/>
      <c r="I115" s="118"/>
      <c r="J115" s="118"/>
      <c r="K115" s="118"/>
      <c r="L115" s="118"/>
      <c r="M115" s="118"/>
    </row>
    <row r="116" spans="1:13" x14ac:dyDescent="0.2">
      <c r="A116" s="117" t="s">
        <v>77</v>
      </c>
      <c r="B116" s="117"/>
      <c r="C116" s="117"/>
      <c r="D116" s="117"/>
      <c r="E116" s="117"/>
      <c r="F116" s="117"/>
      <c r="G116" s="117"/>
      <c r="H116" s="117"/>
      <c r="I116" s="117"/>
      <c r="J116" s="117"/>
      <c r="K116" s="117"/>
      <c r="L116" s="117"/>
      <c r="M116" s="117"/>
    </row>
    <row r="117" spans="1:13" x14ac:dyDescent="0.2">
      <c r="A117" s="117" t="str">
        <f>A2</f>
        <v>Total Expenditures by Object, Fiscal Years 2021 and 2022</v>
      </c>
      <c r="B117" s="117"/>
      <c r="C117" s="117"/>
      <c r="D117" s="117"/>
      <c r="E117" s="117"/>
      <c r="F117" s="117"/>
      <c r="G117" s="117"/>
      <c r="H117" s="117"/>
      <c r="I117" s="117"/>
      <c r="J117" s="117"/>
      <c r="K117" s="117"/>
      <c r="L117" s="117"/>
      <c r="M117" s="117"/>
    </row>
    <row r="118" spans="1:13" ht="16" thickBot="1" x14ac:dyDescent="0.25">
      <c r="A118" s="114" t="s">
        <v>67</v>
      </c>
      <c r="B118" s="114"/>
      <c r="C118" s="114"/>
      <c r="D118" s="114"/>
      <c r="E118" s="114"/>
      <c r="F118" s="114"/>
      <c r="G118" s="114"/>
      <c r="H118" s="114"/>
      <c r="I118" s="114"/>
      <c r="J118" s="114"/>
      <c r="K118" s="114"/>
      <c r="L118" s="114"/>
      <c r="M118" s="114"/>
    </row>
    <row r="119" spans="1:13" x14ac:dyDescent="0.2">
      <c r="A119" s="109" t="s">
        <v>78</v>
      </c>
      <c r="B119" s="111" t="s">
        <v>102</v>
      </c>
      <c r="C119" s="112"/>
      <c r="D119" s="113"/>
      <c r="E119" s="111" t="s">
        <v>103</v>
      </c>
      <c r="F119" s="112"/>
      <c r="G119" s="113"/>
      <c r="H119" s="111" t="s">
        <v>11</v>
      </c>
      <c r="I119" s="112"/>
      <c r="J119" s="113"/>
      <c r="K119" s="111" t="s">
        <v>65</v>
      </c>
      <c r="L119" s="112"/>
      <c r="M119" s="113"/>
    </row>
    <row r="120" spans="1:13" ht="33" thickBot="1" x14ac:dyDescent="0.25">
      <c r="A120" s="110"/>
      <c r="B120" s="79" t="str">
        <f>B5</f>
        <v>FY2021</v>
      </c>
      <c r="C120" s="80" t="str">
        <f>C5</f>
        <v>FY2022</v>
      </c>
      <c r="D120" s="81" t="s">
        <v>64</v>
      </c>
      <c r="E120" s="79" t="str">
        <f>E5</f>
        <v>FY2021</v>
      </c>
      <c r="F120" s="80" t="str">
        <f>F5</f>
        <v>FY2022</v>
      </c>
      <c r="G120" s="81" t="s">
        <v>64</v>
      </c>
      <c r="H120" s="79" t="str">
        <f>H5</f>
        <v>FY2021</v>
      </c>
      <c r="I120" s="80" t="str">
        <f>I5</f>
        <v>FY2022</v>
      </c>
      <c r="J120" s="81" t="s">
        <v>64</v>
      </c>
      <c r="K120" s="79" t="str">
        <f>K5</f>
        <v>FY2021</v>
      </c>
      <c r="L120" s="80" t="str">
        <f>L5</f>
        <v>FY2022</v>
      </c>
      <c r="M120" s="81" t="s">
        <v>64</v>
      </c>
    </row>
    <row r="121" spans="1:13" x14ac:dyDescent="0.2">
      <c r="A121" s="99" t="s">
        <v>49</v>
      </c>
      <c r="B121" s="96">
        <v>34494.300000000003</v>
      </c>
      <c r="C121" s="97">
        <f>NEIU!C12</f>
        <v>36272.699999999997</v>
      </c>
      <c r="D121" s="98">
        <f>IFERROR((C121-B121)/(B121),0)</f>
        <v>5.1556344091632358E-2</v>
      </c>
      <c r="E121" s="96">
        <v>30309</v>
      </c>
      <c r="F121" s="97">
        <f>NEIU!D12</f>
        <v>29028.281980000007</v>
      </c>
      <c r="G121" s="98">
        <f>IFERROR((F121-E121)/(E121),0)</f>
        <v>-4.2255370352040418E-2</v>
      </c>
      <c r="H121" s="96">
        <v>11298.5</v>
      </c>
      <c r="I121" s="97">
        <f>NEIU!E12</f>
        <v>9605.5274300000001</v>
      </c>
      <c r="J121" s="98">
        <f>IFERROR((I121-H121)/(H121),0)</f>
        <v>-0.14984047174403681</v>
      </c>
      <c r="K121" s="97">
        <f>B121+E121+H121</f>
        <v>76101.8</v>
      </c>
      <c r="L121" s="97">
        <f>C121+F121+I121</f>
        <v>74906.509409999999</v>
      </c>
      <c r="M121" s="98">
        <f>IFERROR((L121-K121)/(K121),0)</f>
        <v>-1.5706469360777329E-2</v>
      </c>
    </row>
    <row r="122" spans="1:13" x14ac:dyDescent="0.2">
      <c r="A122" s="100" t="s">
        <v>50</v>
      </c>
      <c r="B122" s="85">
        <v>0</v>
      </c>
      <c r="C122" s="86">
        <f>NEIU!C13</f>
        <v>0</v>
      </c>
      <c r="D122" s="84">
        <f t="shared" ref="D122:D136" si="37">IFERROR((C122-B122)/(B122),0)</f>
        <v>0</v>
      </c>
      <c r="E122" s="85">
        <v>902.9</v>
      </c>
      <c r="F122" s="86">
        <f>NEIU!D13</f>
        <v>929.06277</v>
      </c>
      <c r="G122" s="84">
        <f t="shared" ref="G122:G136" si="38">IFERROR((F122-E122)/(E122),0)</f>
        <v>2.897637612138667E-2</v>
      </c>
      <c r="H122" s="85">
        <v>171.9</v>
      </c>
      <c r="I122" s="86">
        <f>NEIU!E13</f>
        <v>163.08353</v>
      </c>
      <c r="J122" s="84">
        <f t="shared" ref="J122:J136" si="39">IFERROR((I122-H122)/(H122),0)</f>
        <v>-5.1288365328679517E-2</v>
      </c>
      <c r="K122" s="86">
        <f t="shared" ref="K122:K135" si="40">B122+E122+H122</f>
        <v>1074.8</v>
      </c>
      <c r="L122" s="86">
        <f t="shared" ref="L122:L135" si="41">C122+F122+I122</f>
        <v>1092.1462999999999</v>
      </c>
      <c r="M122" s="84">
        <f t="shared" ref="M122:M136" si="42">IFERROR((L122-K122)/(K122),0)</f>
        <v>1.613909564570146E-2</v>
      </c>
    </row>
    <row r="123" spans="1:13" x14ac:dyDescent="0.2">
      <c r="A123" s="100" t="s">
        <v>51</v>
      </c>
      <c r="B123" s="85">
        <v>0</v>
      </c>
      <c r="C123" s="86">
        <f>NEIU!C14</f>
        <v>0</v>
      </c>
      <c r="D123" s="84">
        <f t="shared" si="37"/>
        <v>0</v>
      </c>
      <c r="E123" s="85">
        <v>11000.4</v>
      </c>
      <c r="F123" s="86">
        <f>NEIU!D14</f>
        <v>13270.891240000001</v>
      </c>
      <c r="G123" s="84">
        <f t="shared" si="38"/>
        <v>0.20640078906221604</v>
      </c>
      <c r="H123" s="85">
        <v>9964.7000000000007</v>
      </c>
      <c r="I123" s="86">
        <f>NEIU!E14</f>
        <v>14499.266310000001</v>
      </c>
      <c r="J123" s="84">
        <f t="shared" si="39"/>
        <v>0.45506300340200906</v>
      </c>
      <c r="K123" s="86">
        <f t="shared" si="40"/>
        <v>20965.099999999999</v>
      </c>
      <c r="L123" s="86">
        <f t="shared" si="41"/>
        <v>27770.157550000004</v>
      </c>
      <c r="M123" s="84">
        <f t="shared" si="42"/>
        <v>0.32458979685286526</v>
      </c>
    </row>
    <row r="124" spans="1:13" x14ac:dyDescent="0.2">
      <c r="A124" s="100" t="s">
        <v>52</v>
      </c>
      <c r="B124" s="85">
        <v>0</v>
      </c>
      <c r="C124" s="86">
        <f>NEIU!C15</f>
        <v>0</v>
      </c>
      <c r="D124" s="84">
        <f t="shared" si="37"/>
        <v>0</v>
      </c>
      <c r="E124" s="85">
        <v>19.2</v>
      </c>
      <c r="F124" s="86">
        <f>NEIU!D15</f>
        <v>113.95322</v>
      </c>
      <c r="G124" s="84">
        <f t="shared" si="38"/>
        <v>4.9350635416666666</v>
      </c>
      <c r="H124" s="85">
        <v>6.9</v>
      </c>
      <c r="I124" s="86">
        <f>NEIU!E15</f>
        <v>137.63533999999999</v>
      </c>
      <c r="J124" s="84">
        <f t="shared" si="39"/>
        <v>18.947150724637677</v>
      </c>
      <c r="K124" s="86">
        <f t="shared" si="40"/>
        <v>26.1</v>
      </c>
      <c r="L124" s="86">
        <f t="shared" si="41"/>
        <v>251.58855999999997</v>
      </c>
      <c r="M124" s="84">
        <f t="shared" si="42"/>
        <v>8.639408429118772</v>
      </c>
    </row>
    <row r="125" spans="1:13" x14ac:dyDescent="0.2">
      <c r="A125" s="100" t="s">
        <v>53</v>
      </c>
      <c r="B125" s="85">
        <v>0</v>
      </c>
      <c r="C125" s="86">
        <f>NEIU!C16</f>
        <v>0</v>
      </c>
      <c r="D125" s="84">
        <f t="shared" si="37"/>
        <v>0</v>
      </c>
      <c r="E125" s="85">
        <v>427.8</v>
      </c>
      <c r="F125" s="86">
        <f>NEIU!D16</f>
        <v>641.83915000000002</v>
      </c>
      <c r="G125" s="84">
        <f t="shared" si="38"/>
        <v>0.50032526881720429</v>
      </c>
      <c r="H125" s="85">
        <v>658.5</v>
      </c>
      <c r="I125" s="86">
        <f>NEIU!E16</f>
        <v>1032.4447299999999</v>
      </c>
      <c r="J125" s="84">
        <f t="shared" si="39"/>
        <v>0.5678735459377372</v>
      </c>
      <c r="K125" s="86">
        <f t="shared" si="40"/>
        <v>1086.3</v>
      </c>
      <c r="L125" s="86">
        <f t="shared" si="41"/>
        <v>1674.28388</v>
      </c>
      <c r="M125" s="84">
        <f t="shared" si="42"/>
        <v>0.54127209794716014</v>
      </c>
    </row>
    <row r="126" spans="1:13" x14ac:dyDescent="0.2">
      <c r="A126" s="100" t="s">
        <v>54</v>
      </c>
      <c r="B126" s="85">
        <v>0</v>
      </c>
      <c r="C126" s="86">
        <f>NEIU!C17</f>
        <v>0</v>
      </c>
      <c r="D126" s="84">
        <f t="shared" si="37"/>
        <v>0</v>
      </c>
      <c r="E126" s="85">
        <v>324.3</v>
      </c>
      <c r="F126" s="86">
        <f>NEIU!D17</f>
        <v>113.43814999999999</v>
      </c>
      <c r="G126" s="84">
        <f t="shared" si="38"/>
        <v>-0.65020613629355539</v>
      </c>
      <c r="H126" s="85">
        <v>1725.3</v>
      </c>
      <c r="I126" s="86">
        <f>NEIU!E17</f>
        <v>4752.8651799999998</v>
      </c>
      <c r="J126" s="84">
        <f t="shared" si="39"/>
        <v>1.7548050657856602</v>
      </c>
      <c r="K126" s="86">
        <f t="shared" si="40"/>
        <v>2049.6</v>
      </c>
      <c r="L126" s="86">
        <f t="shared" si="41"/>
        <v>4866.3033299999997</v>
      </c>
      <c r="M126" s="84">
        <f t="shared" si="42"/>
        <v>1.374269774590164</v>
      </c>
    </row>
    <row r="127" spans="1:13" x14ac:dyDescent="0.2">
      <c r="A127" s="100" t="s">
        <v>55</v>
      </c>
      <c r="B127" s="85">
        <v>0</v>
      </c>
      <c r="C127" s="86">
        <f>NEIU!C18</f>
        <v>0</v>
      </c>
      <c r="D127" s="84">
        <f t="shared" si="37"/>
        <v>0</v>
      </c>
      <c r="E127" s="85">
        <v>1407</v>
      </c>
      <c r="F127" s="86">
        <f>NEIU!D18</f>
        <v>3333.1560399999998</v>
      </c>
      <c r="G127" s="84">
        <f t="shared" si="38"/>
        <v>1.3689808386638236</v>
      </c>
      <c r="H127" s="85">
        <v>27739.7</v>
      </c>
      <c r="I127" s="86">
        <f>NEIU!E18</f>
        <v>32893.965929999998</v>
      </c>
      <c r="J127" s="84">
        <f t="shared" si="39"/>
        <v>0.18580827946949671</v>
      </c>
      <c r="K127" s="86">
        <f t="shared" si="40"/>
        <v>29146.7</v>
      </c>
      <c r="L127" s="86">
        <f t="shared" si="41"/>
        <v>36227.12197</v>
      </c>
      <c r="M127" s="84">
        <f t="shared" si="42"/>
        <v>0.2429236232575214</v>
      </c>
    </row>
    <row r="128" spans="1:13" x14ac:dyDescent="0.2">
      <c r="A128" s="100" t="s">
        <v>56</v>
      </c>
      <c r="B128" s="85">
        <v>0</v>
      </c>
      <c r="C128" s="86">
        <f>NEIU!C19</f>
        <v>0</v>
      </c>
      <c r="D128" s="84">
        <f t="shared" si="37"/>
        <v>0</v>
      </c>
      <c r="E128" s="85">
        <v>245.1</v>
      </c>
      <c r="F128" s="86">
        <f>NEIU!D19</f>
        <v>192.97479000000001</v>
      </c>
      <c r="G128" s="84">
        <f t="shared" si="38"/>
        <v>-0.21266915544675635</v>
      </c>
      <c r="H128" s="85">
        <v>54.4</v>
      </c>
      <c r="I128" s="86">
        <f>NEIU!E19</f>
        <v>112.06622999999999</v>
      </c>
      <c r="J128" s="84">
        <f t="shared" si="39"/>
        <v>1.0600409926470586</v>
      </c>
      <c r="K128" s="86">
        <f t="shared" si="40"/>
        <v>299.5</v>
      </c>
      <c r="L128" s="86">
        <f t="shared" si="41"/>
        <v>305.04102</v>
      </c>
      <c r="M128" s="84">
        <f t="shared" si="42"/>
        <v>1.8500901502504184E-2</v>
      </c>
    </row>
    <row r="129" spans="1:17" x14ac:dyDescent="0.2">
      <c r="A129" s="100" t="s">
        <v>57</v>
      </c>
      <c r="B129" s="85">
        <v>0</v>
      </c>
      <c r="C129" s="86">
        <f>NEIU!C20</f>
        <v>0</v>
      </c>
      <c r="D129" s="84">
        <f t="shared" si="37"/>
        <v>0</v>
      </c>
      <c r="E129" s="85">
        <v>38.200000000000003</v>
      </c>
      <c r="F129" s="86">
        <f>NEIU!D20</f>
        <v>34.187400000000004</v>
      </c>
      <c r="G129" s="84">
        <f t="shared" si="38"/>
        <v>-0.10504188481675389</v>
      </c>
      <c r="H129" s="85">
        <v>13.9</v>
      </c>
      <c r="I129" s="86">
        <f>NEIU!E20</f>
        <v>2.6724899999999998</v>
      </c>
      <c r="J129" s="84">
        <f t="shared" si="39"/>
        <v>-0.80773453237410076</v>
      </c>
      <c r="K129" s="86">
        <f t="shared" si="40"/>
        <v>52.1</v>
      </c>
      <c r="L129" s="86">
        <f t="shared" si="41"/>
        <v>36.859890000000007</v>
      </c>
      <c r="M129" s="84">
        <f t="shared" si="42"/>
        <v>-0.29251650671785018</v>
      </c>
    </row>
    <row r="130" spans="1:17" s="76" customFormat="1" x14ac:dyDescent="0.2">
      <c r="A130" s="100" t="s">
        <v>58</v>
      </c>
      <c r="B130" s="85">
        <v>0</v>
      </c>
      <c r="C130" s="86">
        <f>NEIU!C21</f>
        <v>0</v>
      </c>
      <c r="D130" s="84">
        <f t="shared" si="37"/>
        <v>0</v>
      </c>
      <c r="E130" s="85">
        <v>0</v>
      </c>
      <c r="F130" s="86">
        <f>NEIU!D21</f>
        <v>0</v>
      </c>
      <c r="G130" s="84">
        <f t="shared" si="38"/>
        <v>0</v>
      </c>
      <c r="H130" s="85">
        <v>0</v>
      </c>
      <c r="I130" s="86">
        <f>NEIU!E21</f>
        <v>0</v>
      </c>
      <c r="J130" s="84">
        <f t="shared" si="39"/>
        <v>0</v>
      </c>
      <c r="K130" s="86">
        <f t="shared" si="40"/>
        <v>0</v>
      </c>
      <c r="L130" s="86">
        <f t="shared" si="41"/>
        <v>0</v>
      </c>
      <c r="M130" s="84">
        <f t="shared" si="42"/>
        <v>0</v>
      </c>
      <c r="N130" s="75"/>
      <c r="O130" s="75"/>
      <c r="P130" s="75"/>
      <c r="Q130" s="75"/>
    </row>
    <row r="131" spans="1:17" s="76" customFormat="1" x14ac:dyDescent="0.2">
      <c r="A131" s="100" t="s">
        <v>59</v>
      </c>
      <c r="B131" s="85">
        <v>0</v>
      </c>
      <c r="C131" s="86">
        <f>NEIU!C22</f>
        <v>0</v>
      </c>
      <c r="D131" s="84">
        <f t="shared" si="37"/>
        <v>0</v>
      </c>
      <c r="E131" s="85">
        <v>0</v>
      </c>
      <c r="F131" s="86">
        <f>NEIU!D22</f>
        <v>572.00783999999999</v>
      </c>
      <c r="G131" s="84">
        <f t="shared" si="38"/>
        <v>0</v>
      </c>
      <c r="H131" s="85">
        <v>1.3</v>
      </c>
      <c r="I131" s="86">
        <f>NEIU!E22</f>
        <v>0</v>
      </c>
      <c r="J131" s="84">
        <f t="shared" si="39"/>
        <v>-1</v>
      </c>
      <c r="K131" s="86">
        <f t="shared" si="40"/>
        <v>1.3</v>
      </c>
      <c r="L131" s="86">
        <f t="shared" si="41"/>
        <v>572.00783999999999</v>
      </c>
      <c r="M131" s="84">
        <f t="shared" si="42"/>
        <v>439.00603076923079</v>
      </c>
      <c r="N131" s="75"/>
      <c r="O131" s="75"/>
      <c r="P131" s="75"/>
      <c r="Q131" s="75"/>
    </row>
    <row r="132" spans="1:17" s="76" customFormat="1" x14ac:dyDescent="0.2">
      <c r="A132" s="100" t="s">
        <v>63</v>
      </c>
      <c r="B132" s="85">
        <v>0</v>
      </c>
      <c r="C132" s="86">
        <f>NEIU!C23+NEIU!C24</f>
        <v>0</v>
      </c>
      <c r="D132" s="84">
        <f t="shared" si="37"/>
        <v>0</v>
      </c>
      <c r="E132" s="85">
        <v>0</v>
      </c>
      <c r="F132" s="86">
        <f>NEIU!D23+NEIU!D24</f>
        <v>0</v>
      </c>
      <c r="G132" s="84">
        <f t="shared" si="38"/>
        <v>0</v>
      </c>
      <c r="H132" s="85">
        <v>0</v>
      </c>
      <c r="I132" s="86">
        <f>NEIU!E23+NEIU!E24</f>
        <v>0</v>
      </c>
      <c r="J132" s="84">
        <f t="shared" si="39"/>
        <v>0</v>
      </c>
      <c r="K132" s="86">
        <f t="shared" si="40"/>
        <v>0</v>
      </c>
      <c r="L132" s="86">
        <f t="shared" si="41"/>
        <v>0</v>
      </c>
      <c r="M132" s="84">
        <f t="shared" si="42"/>
        <v>0</v>
      </c>
      <c r="N132" s="77"/>
      <c r="O132" s="77"/>
      <c r="P132" s="77"/>
      <c r="Q132" s="77"/>
    </row>
    <row r="133" spans="1:17" ht="14.25" customHeight="1" x14ac:dyDescent="0.2">
      <c r="A133" s="100" t="s">
        <v>60</v>
      </c>
      <c r="B133" s="85">
        <v>1072.5999999999999</v>
      </c>
      <c r="C133" s="86">
        <f>NEIU!C25</f>
        <v>1072.5999999999999</v>
      </c>
      <c r="D133" s="84">
        <f t="shared" si="37"/>
        <v>0</v>
      </c>
      <c r="E133" s="85">
        <v>0</v>
      </c>
      <c r="F133" s="86">
        <f>NEIU!D25</f>
        <v>0</v>
      </c>
      <c r="G133" s="84">
        <f t="shared" si="38"/>
        <v>0</v>
      </c>
      <c r="H133" s="85">
        <v>2085.1999999999998</v>
      </c>
      <c r="I133" s="86">
        <f>NEIU!E25</f>
        <v>1441.5059199999998</v>
      </c>
      <c r="J133" s="84">
        <f t="shared" si="39"/>
        <v>-0.30869656627661618</v>
      </c>
      <c r="K133" s="86">
        <f t="shared" si="40"/>
        <v>3157.7999999999997</v>
      </c>
      <c r="L133" s="86">
        <f t="shared" si="41"/>
        <v>2514.10592</v>
      </c>
      <c r="M133" s="84">
        <f t="shared" si="42"/>
        <v>-0.20384257394388491</v>
      </c>
    </row>
    <row r="134" spans="1:17" x14ac:dyDescent="0.2">
      <c r="A134" s="100" t="s">
        <v>61</v>
      </c>
      <c r="B134" s="85">
        <v>0</v>
      </c>
      <c r="C134" s="86">
        <f>NEIU!C26-C135</f>
        <v>0</v>
      </c>
      <c r="D134" s="84">
        <f t="shared" si="37"/>
        <v>0</v>
      </c>
      <c r="E134" s="85">
        <v>0</v>
      </c>
      <c r="F134" s="86">
        <f>NEIU!D26-F135</f>
        <v>0</v>
      </c>
      <c r="G134" s="84">
        <f t="shared" si="38"/>
        <v>0</v>
      </c>
      <c r="H134" s="85">
        <v>2906.7999999999997</v>
      </c>
      <c r="I134" s="86">
        <f>NEIU!E26-I135</f>
        <v>955.93398999999999</v>
      </c>
      <c r="J134" s="84">
        <f t="shared" si="39"/>
        <v>-0.67113871267373049</v>
      </c>
      <c r="K134" s="86">
        <f t="shared" si="40"/>
        <v>2906.7999999999997</v>
      </c>
      <c r="L134" s="86">
        <f t="shared" si="41"/>
        <v>955.93398999999999</v>
      </c>
      <c r="M134" s="84">
        <f t="shared" si="42"/>
        <v>-0.67113871267373049</v>
      </c>
    </row>
    <row r="135" spans="1:17" ht="16" thickBot="1" x14ac:dyDescent="0.25">
      <c r="A135" s="100" t="s">
        <v>48</v>
      </c>
      <c r="B135" s="85">
        <v>0</v>
      </c>
      <c r="C135" s="86">
        <f>NEIU!C38</f>
        <v>0</v>
      </c>
      <c r="D135" s="84">
        <f t="shared" si="37"/>
        <v>0</v>
      </c>
      <c r="E135" s="85">
        <v>2199.9</v>
      </c>
      <c r="F135" s="86">
        <f>NEIU!D38</f>
        <v>2232.7265600000001</v>
      </c>
      <c r="G135" s="84">
        <f t="shared" si="38"/>
        <v>1.4921841901904619E-2</v>
      </c>
      <c r="H135" s="85">
        <v>2345.6</v>
      </c>
      <c r="I135" s="86">
        <f>NEIU!E38</f>
        <v>2351.1499900000003</v>
      </c>
      <c r="J135" s="84">
        <f t="shared" si="39"/>
        <v>2.3661280695772657E-3</v>
      </c>
      <c r="K135" s="86">
        <f t="shared" si="40"/>
        <v>4545.5</v>
      </c>
      <c r="L135" s="86">
        <f t="shared" si="41"/>
        <v>4583.8765500000009</v>
      </c>
      <c r="M135" s="84">
        <f t="shared" si="42"/>
        <v>8.4427565724344653E-3</v>
      </c>
    </row>
    <row r="136" spans="1:17" ht="16" thickBot="1" x14ac:dyDescent="0.25">
      <c r="A136" s="87" t="s">
        <v>62</v>
      </c>
      <c r="B136" s="88">
        <f>SUM(B121:B135)</f>
        <v>35566.9</v>
      </c>
      <c r="C136" s="89">
        <f>SUM(C121:C135)</f>
        <v>37345.299999999996</v>
      </c>
      <c r="D136" s="90">
        <f t="shared" si="37"/>
        <v>5.0001546381607455E-2</v>
      </c>
      <c r="E136" s="88">
        <f>SUM(E121:E135)</f>
        <v>46873.8</v>
      </c>
      <c r="F136" s="89">
        <f>SUM(F121:F135)</f>
        <v>50462.519140000019</v>
      </c>
      <c r="G136" s="90">
        <f t="shared" si="38"/>
        <v>7.6561301622655203E-2</v>
      </c>
      <c r="H136" s="88">
        <f>SUM(H121:H135)</f>
        <v>58972.700000000004</v>
      </c>
      <c r="I136" s="89">
        <f>SUM(I121:I135)</f>
        <v>67948.117070000008</v>
      </c>
      <c r="J136" s="90">
        <f t="shared" si="39"/>
        <v>0.15219613600869558</v>
      </c>
      <c r="K136" s="88">
        <f t="shared" ref="K136:L136" si="43">SUM(K121:K135)</f>
        <v>141413.40000000002</v>
      </c>
      <c r="L136" s="89">
        <f t="shared" si="43"/>
        <v>155755.93621000001</v>
      </c>
      <c r="M136" s="90">
        <f t="shared" si="42"/>
        <v>0.10142275208714301</v>
      </c>
    </row>
    <row r="137" spans="1:17" x14ac:dyDescent="0.2">
      <c r="A137" s="118" t="s">
        <v>104</v>
      </c>
      <c r="B137" s="118"/>
      <c r="C137" s="118"/>
      <c r="D137" s="118"/>
      <c r="E137" s="118"/>
      <c r="F137" s="118"/>
      <c r="G137" s="118"/>
      <c r="H137" s="118"/>
      <c r="I137" s="118"/>
      <c r="J137" s="118"/>
      <c r="K137" s="118"/>
      <c r="L137" s="118"/>
      <c r="M137" s="118"/>
    </row>
    <row r="138" spans="1:17" x14ac:dyDescent="0.2">
      <c r="A138" s="118"/>
      <c r="B138" s="118"/>
      <c r="C138" s="118"/>
      <c r="D138" s="118"/>
      <c r="E138" s="118"/>
      <c r="F138" s="118"/>
      <c r="G138" s="118"/>
      <c r="H138" s="118"/>
      <c r="I138" s="118"/>
      <c r="J138" s="118"/>
      <c r="K138" s="118"/>
      <c r="L138" s="118"/>
      <c r="M138" s="118"/>
    </row>
    <row r="139" spans="1:17" x14ac:dyDescent="0.2">
      <c r="A139" s="117" t="s">
        <v>79</v>
      </c>
      <c r="B139" s="117"/>
      <c r="C139" s="117"/>
      <c r="D139" s="117"/>
      <c r="E139" s="117"/>
      <c r="F139" s="117"/>
      <c r="G139" s="117"/>
      <c r="H139" s="117"/>
      <c r="I139" s="117"/>
      <c r="J139" s="117"/>
      <c r="K139" s="117"/>
      <c r="L139" s="117"/>
      <c r="M139" s="117"/>
    </row>
    <row r="140" spans="1:17" x14ac:dyDescent="0.2">
      <c r="A140" s="117" t="str">
        <f>A2</f>
        <v>Total Expenditures by Object, Fiscal Years 2021 and 2022</v>
      </c>
      <c r="B140" s="117"/>
      <c r="C140" s="117"/>
      <c r="D140" s="117"/>
      <c r="E140" s="117"/>
      <c r="F140" s="117"/>
      <c r="G140" s="117"/>
      <c r="H140" s="117"/>
      <c r="I140" s="117"/>
      <c r="J140" s="117"/>
      <c r="K140" s="117"/>
      <c r="L140" s="117"/>
      <c r="M140" s="117"/>
    </row>
    <row r="141" spans="1:17" ht="16" thickBot="1" x14ac:dyDescent="0.25">
      <c r="A141" s="114" t="s">
        <v>67</v>
      </c>
      <c r="B141" s="114"/>
      <c r="C141" s="114"/>
      <c r="D141" s="114"/>
      <c r="E141" s="114"/>
      <c r="F141" s="114"/>
      <c r="G141" s="114"/>
      <c r="H141" s="114"/>
      <c r="I141" s="114"/>
      <c r="J141" s="114"/>
      <c r="K141" s="114"/>
      <c r="L141" s="114"/>
      <c r="M141" s="114"/>
    </row>
    <row r="142" spans="1:17" x14ac:dyDescent="0.2">
      <c r="A142" s="109" t="s">
        <v>80</v>
      </c>
      <c r="B142" s="111" t="s">
        <v>102</v>
      </c>
      <c r="C142" s="112"/>
      <c r="D142" s="113"/>
      <c r="E142" s="111" t="s">
        <v>103</v>
      </c>
      <c r="F142" s="112"/>
      <c r="G142" s="113"/>
      <c r="H142" s="111" t="s">
        <v>11</v>
      </c>
      <c r="I142" s="112"/>
      <c r="J142" s="113"/>
      <c r="K142" s="111" t="s">
        <v>65</v>
      </c>
      <c r="L142" s="112"/>
      <c r="M142" s="113"/>
    </row>
    <row r="143" spans="1:17" ht="33" thickBot="1" x14ac:dyDescent="0.25">
      <c r="A143" s="110"/>
      <c r="B143" s="79" t="str">
        <f>B5</f>
        <v>FY2021</v>
      </c>
      <c r="C143" s="80" t="str">
        <f>C5</f>
        <v>FY2022</v>
      </c>
      <c r="D143" s="81" t="s">
        <v>64</v>
      </c>
      <c r="E143" s="79" t="str">
        <f>E5</f>
        <v>FY2021</v>
      </c>
      <c r="F143" s="80" t="str">
        <f>F5</f>
        <v>FY2022</v>
      </c>
      <c r="G143" s="81" t="s">
        <v>64</v>
      </c>
      <c r="H143" s="79" t="str">
        <f>H5</f>
        <v>FY2021</v>
      </c>
      <c r="I143" s="80" t="str">
        <f>I5</f>
        <v>FY2022</v>
      </c>
      <c r="J143" s="81" t="s">
        <v>64</v>
      </c>
      <c r="K143" s="79" t="str">
        <f>K5</f>
        <v>FY2021</v>
      </c>
      <c r="L143" s="80" t="str">
        <f>L5</f>
        <v>FY2022</v>
      </c>
      <c r="M143" s="81" t="s">
        <v>64</v>
      </c>
    </row>
    <row r="144" spans="1:17" x14ac:dyDescent="0.2">
      <c r="A144" s="99" t="s">
        <v>49</v>
      </c>
      <c r="B144" s="96">
        <v>83222.8</v>
      </c>
      <c r="C144" s="97">
        <f>NIU!C12</f>
        <v>87596.1</v>
      </c>
      <c r="D144" s="98">
        <f>IFERROR((C144-B144)/(B144),0)</f>
        <v>5.2549301393368199E-2</v>
      </c>
      <c r="E144" s="96">
        <v>77508.800000000003</v>
      </c>
      <c r="F144" s="97">
        <f>NIU!D12</f>
        <v>80830.600000000006</v>
      </c>
      <c r="G144" s="98">
        <f>IFERROR((F144-E144)/(E144),0)</f>
        <v>4.2857069132795279E-2</v>
      </c>
      <c r="H144" s="96">
        <v>66993.399999999994</v>
      </c>
      <c r="I144" s="97">
        <f>NIU!E12</f>
        <v>64926.700000000004</v>
      </c>
      <c r="J144" s="98">
        <f>IFERROR((I144-H144)/(H144),0)</f>
        <v>-3.0849307543728038E-2</v>
      </c>
      <c r="K144" s="97">
        <f>B144+E144+H144</f>
        <v>227725</v>
      </c>
      <c r="L144" s="97">
        <f>C144+F144+I144</f>
        <v>233353.40000000002</v>
      </c>
      <c r="M144" s="98">
        <f>IFERROR((L144-K144)/(K144),0)</f>
        <v>2.4715775606543082E-2</v>
      </c>
    </row>
    <row r="145" spans="1:17" x14ac:dyDescent="0.2">
      <c r="A145" s="100" t="s">
        <v>50</v>
      </c>
      <c r="B145" s="85">
        <v>1040.3</v>
      </c>
      <c r="C145" s="86">
        <f>NIU!C13</f>
        <v>1057.2</v>
      </c>
      <c r="D145" s="84">
        <f t="shared" ref="D145:D159" si="44">IFERROR((C145-B145)/(B145),0)</f>
        <v>1.6245313851773614E-2</v>
      </c>
      <c r="E145" s="85">
        <v>1075.8</v>
      </c>
      <c r="F145" s="86">
        <f>NIU!D13</f>
        <v>1202.5999999999997</v>
      </c>
      <c r="G145" s="84">
        <f t="shared" ref="G145:G159" si="45">IFERROR((F145-E145)/(E145),0)</f>
        <v>0.11786577430749184</v>
      </c>
      <c r="H145" s="85">
        <v>636.4</v>
      </c>
      <c r="I145" s="86">
        <f>NIU!E13</f>
        <v>665.90000000000009</v>
      </c>
      <c r="J145" s="84">
        <f t="shared" ref="J145:J159" si="46">IFERROR((I145-H145)/(H145),0)</f>
        <v>4.6354494028912813E-2</v>
      </c>
      <c r="K145" s="86">
        <f t="shared" ref="K145:K158" si="47">B145+E145+H145</f>
        <v>2752.5</v>
      </c>
      <c r="L145" s="86">
        <f t="shared" ref="L145:L158" si="48">C145+F145+I145</f>
        <v>2925.7</v>
      </c>
      <c r="M145" s="84">
        <f t="shared" ref="M145:M159" si="49">IFERROR((L145-K145)/(K145),0)</f>
        <v>6.2924613987284217E-2</v>
      </c>
    </row>
    <row r="146" spans="1:17" x14ac:dyDescent="0.2">
      <c r="A146" s="100" t="s">
        <v>51</v>
      </c>
      <c r="B146" s="85">
        <v>0</v>
      </c>
      <c r="C146" s="86">
        <f>NIU!C14</f>
        <v>0</v>
      </c>
      <c r="D146" s="84">
        <f t="shared" si="44"/>
        <v>0</v>
      </c>
      <c r="E146" s="85">
        <v>27991.8</v>
      </c>
      <c r="F146" s="86">
        <f>NIU!D14</f>
        <v>40120.5</v>
      </c>
      <c r="G146" s="84">
        <f t="shared" si="45"/>
        <v>0.43329475060553452</v>
      </c>
      <c r="H146" s="85">
        <v>33336.1</v>
      </c>
      <c r="I146" s="86">
        <f>NIU!E14</f>
        <v>40778.000000000007</v>
      </c>
      <c r="J146" s="84">
        <f t="shared" si="46"/>
        <v>0.22323847120689011</v>
      </c>
      <c r="K146" s="86">
        <f t="shared" si="47"/>
        <v>61327.899999999994</v>
      </c>
      <c r="L146" s="86">
        <f t="shared" si="48"/>
        <v>80898.5</v>
      </c>
      <c r="M146" s="84">
        <f t="shared" si="49"/>
        <v>0.31911413891556711</v>
      </c>
    </row>
    <row r="147" spans="1:17" x14ac:dyDescent="0.2">
      <c r="A147" s="100" t="s">
        <v>52</v>
      </c>
      <c r="B147" s="85">
        <v>0</v>
      </c>
      <c r="C147" s="86">
        <f>NIU!C15</f>
        <v>0</v>
      </c>
      <c r="D147" s="84">
        <f t="shared" si="44"/>
        <v>0</v>
      </c>
      <c r="E147" s="85">
        <v>22.8</v>
      </c>
      <c r="F147" s="86">
        <f>NIU!D15</f>
        <v>417.4</v>
      </c>
      <c r="G147" s="84">
        <f t="shared" si="45"/>
        <v>17.307017543859647</v>
      </c>
      <c r="H147" s="85">
        <v>881.30000000000007</v>
      </c>
      <c r="I147" s="86">
        <f>NIU!E15</f>
        <v>2983.4999999999995</v>
      </c>
      <c r="J147" s="84">
        <f t="shared" si="46"/>
        <v>2.3853398388743892</v>
      </c>
      <c r="K147" s="86">
        <f t="shared" si="47"/>
        <v>904.1</v>
      </c>
      <c r="L147" s="86">
        <f t="shared" si="48"/>
        <v>3400.8999999999996</v>
      </c>
      <c r="M147" s="84">
        <f t="shared" si="49"/>
        <v>2.7616414113483017</v>
      </c>
    </row>
    <row r="148" spans="1:17" x14ac:dyDescent="0.2">
      <c r="A148" s="100" t="s">
        <v>53</v>
      </c>
      <c r="B148" s="85">
        <v>0</v>
      </c>
      <c r="C148" s="86">
        <f>NIU!C16</f>
        <v>0</v>
      </c>
      <c r="D148" s="84">
        <f t="shared" si="44"/>
        <v>0</v>
      </c>
      <c r="E148" s="85">
        <v>1872.1</v>
      </c>
      <c r="F148" s="86">
        <f>NIU!D16</f>
        <v>2248.8000000000002</v>
      </c>
      <c r="G148" s="84">
        <f t="shared" si="45"/>
        <v>0.20121788366006105</v>
      </c>
      <c r="H148" s="85">
        <v>4459.2</v>
      </c>
      <c r="I148" s="86">
        <f>NIU!E16</f>
        <v>6854.7</v>
      </c>
      <c r="J148" s="84">
        <f t="shared" si="46"/>
        <v>0.53720398277717973</v>
      </c>
      <c r="K148" s="86">
        <f t="shared" si="47"/>
        <v>6331.2999999999993</v>
      </c>
      <c r="L148" s="86">
        <f t="shared" si="48"/>
        <v>9103.5</v>
      </c>
      <c r="M148" s="84">
        <f t="shared" si="49"/>
        <v>0.43785636441173237</v>
      </c>
    </row>
    <row r="149" spans="1:17" x14ac:dyDescent="0.2">
      <c r="A149" s="100" t="s">
        <v>54</v>
      </c>
      <c r="B149" s="85">
        <v>0</v>
      </c>
      <c r="C149" s="86">
        <f>NIU!C17</f>
        <v>0</v>
      </c>
      <c r="D149" s="84">
        <f t="shared" si="44"/>
        <v>0</v>
      </c>
      <c r="E149" s="85">
        <v>5101.2</v>
      </c>
      <c r="F149" s="86">
        <f>NIU!D17</f>
        <v>6915.9</v>
      </c>
      <c r="G149" s="84">
        <f t="shared" si="45"/>
        <v>0.35573982592331216</v>
      </c>
      <c r="H149" s="85">
        <v>2631.7000000000003</v>
      </c>
      <c r="I149" s="86">
        <f>NIU!E17</f>
        <v>3768.8</v>
      </c>
      <c r="J149" s="84">
        <f t="shared" si="46"/>
        <v>0.43207812440627724</v>
      </c>
      <c r="K149" s="86">
        <f t="shared" si="47"/>
        <v>7732.9</v>
      </c>
      <c r="L149" s="86">
        <f t="shared" si="48"/>
        <v>10684.7</v>
      </c>
      <c r="M149" s="84">
        <f t="shared" si="49"/>
        <v>0.38171966532607449</v>
      </c>
    </row>
    <row r="150" spans="1:17" x14ac:dyDescent="0.2">
      <c r="A150" s="100" t="s">
        <v>55</v>
      </c>
      <c r="B150" s="85">
        <v>0</v>
      </c>
      <c r="C150" s="86">
        <f>NIU!C18</f>
        <v>22</v>
      </c>
      <c r="D150" s="84">
        <f t="shared" si="44"/>
        <v>0</v>
      </c>
      <c r="E150" s="85">
        <v>217.6</v>
      </c>
      <c r="F150" s="86">
        <f>NIU!D18</f>
        <v>21287.100000000002</v>
      </c>
      <c r="G150" s="84">
        <f t="shared" si="45"/>
        <v>96.826746323529434</v>
      </c>
      <c r="H150" s="85">
        <v>56430.5</v>
      </c>
      <c r="I150" s="86">
        <f>NIU!E18</f>
        <v>51142.2</v>
      </c>
      <c r="J150" s="84">
        <f t="shared" si="46"/>
        <v>-9.3713505994098986E-2</v>
      </c>
      <c r="K150" s="86">
        <f t="shared" si="47"/>
        <v>56648.1</v>
      </c>
      <c r="L150" s="86">
        <f t="shared" si="48"/>
        <v>72451.3</v>
      </c>
      <c r="M150" s="84">
        <f t="shared" si="49"/>
        <v>0.27897140416006899</v>
      </c>
    </row>
    <row r="151" spans="1:17" s="76" customFormat="1" x14ac:dyDescent="0.2">
      <c r="A151" s="100" t="s">
        <v>56</v>
      </c>
      <c r="B151" s="85">
        <v>0</v>
      </c>
      <c r="C151" s="86">
        <f>NIU!C19</f>
        <v>0</v>
      </c>
      <c r="D151" s="84">
        <f t="shared" si="44"/>
        <v>0</v>
      </c>
      <c r="E151" s="85">
        <v>355.8</v>
      </c>
      <c r="F151" s="86">
        <f>NIU!D19</f>
        <v>279.60000000000002</v>
      </c>
      <c r="G151" s="84">
        <f t="shared" si="45"/>
        <v>-0.21416526138279929</v>
      </c>
      <c r="H151" s="85">
        <v>152.89999999999998</v>
      </c>
      <c r="I151" s="86">
        <f>NIU!E19</f>
        <v>236.8</v>
      </c>
      <c r="J151" s="84">
        <f t="shared" si="46"/>
        <v>0.54872465663832604</v>
      </c>
      <c r="K151" s="86">
        <f t="shared" si="47"/>
        <v>508.7</v>
      </c>
      <c r="L151" s="86">
        <f t="shared" si="48"/>
        <v>516.40000000000009</v>
      </c>
      <c r="M151" s="84">
        <f t="shared" si="49"/>
        <v>1.5136622763908203E-2</v>
      </c>
      <c r="N151" s="75"/>
      <c r="O151" s="75"/>
      <c r="P151" s="75"/>
      <c r="Q151" s="75"/>
    </row>
    <row r="152" spans="1:17" s="76" customFormat="1" x14ac:dyDescent="0.2">
      <c r="A152" s="100" t="s">
        <v>57</v>
      </c>
      <c r="B152" s="85">
        <v>0</v>
      </c>
      <c r="C152" s="86">
        <f>NIU!C20</f>
        <v>0</v>
      </c>
      <c r="D152" s="84">
        <f t="shared" si="44"/>
        <v>0</v>
      </c>
      <c r="E152" s="85">
        <v>227</v>
      </c>
      <c r="F152" s="86">
        <f>NIU!D20</f>
        <v>268.89999999999998</v>
      </c>
      <c r="G152" s="84">
        <f t="shared" si="45"/>
        <v>0.18458149779735672</v>
      </c>
      <c r="H152" s="85">
        <v>-696</v>
      </c>
      <c r="I152" s="86">
        <f>NIU!E20</f>
        <v>-592.20000000000005</v>
      </c>
      <c r="J152" s="84">
        <f t="shared" si="46"/>
        <v>-0.1491379310344827</v>
      </c>
      <c r="K152" s="86">
        <f t="shared" si="47"/>
        <v>-469</v>
      </c>
      <c r="L152" s="86">
        <f t="shared" si="48"/>
        <v>-323.30000000000007</v>
      </c>
      <c r="M152" s="84">
        <f t="shared" si="49"/>
        <v>-0.31066098081023441</v>
      </c>
      <c r="N152" s="75"/>
      <c r="O152" s="75"/>
      <c r="P152" s="75"/>
      <c r="Q152" s="75"/>
    </row>
    <row r="153" spans="1:17" s="76" customFormat="1" x14ac:dyDescent="0.2">
      <c r="A153" s="100" t="s">
        <v>58</v>
      </c>
      <c r="B153" s="85">
        <v>0</v>
      </c>
      <c r="C153" s="86">
        <f>NIU!C21</f>
        <v>0</v>
      </c>
      <c r="D153" s="84">
        <f t="shared" si="44"/>
        <v>0</v>
      </c>
      <c r="E153" s="85">
        <v>0</v>
      </c>
      <c r="F153" s="86">
        <f>NIU!D21</f>
        <v>0</v>
      </c>
      <c r="G153" s="84">
        <f t="shared" si="45"/>
        <v>0</v>
      </c>
      <c r="H153" s="85">
        <v>0</v>
      </c>
      <c r="I153" s="86">
        <f>NIU!E21</f>
        <v>0</v>
      </c>
      <c r="J153" s="84">
        <f t="shared" si="46"/>
        <v>0</v>
      </c>
      <c r="K153" s="86">
        <f t="shared" si="47"/>
        <v>0</v>
      </c>
      <c r="L153" s="86">
        <f t="shared" si="48"/>
        <v>0</v>
      </c>
      <c r="M153" s="84">
        <f t="shared" si="49"/>
        <v>0</v>
      </c>
      <c r="N153" s="77"/>
      <c r="O153" s="77"/>
      <c r="P153" s="77"/>
      <c r="Q153" s="77"/>
    </row>
    <row r="154" spans="1:17" ht="14.25" customHeight="1" x14ac:dyDescent="0.2">
      <c r="A154" s="100" t="s">
        <v>59</v>
      </c>
      <c r="B154" s="85">
        <v>0</v>
      </c>
      <c r="C154" s="86">
        <f>NIU!C22</f>
        <v>0</v>
      </c>
      <c r="D154" s="84">
        <f t="shared" si="44"/>
        <v>0</v>
      </c>
      <c r="E154" s="85">
        <v>176.1</v>
      </c>
      <c r="F154" s="86">
        <f>NIU!D22</f>
        <v>1180.7</v>
      </c>
      <c r="G154" s="84">
        <f t="shared" si="45"/>
        <v>5.7047132311186832</v>
      </c>
      <c r="H154" s="85">
        <v>535.5</v>
      </c>
      <c r="I154" s="86">
        <f>NIU!E22</f>
        <v>1551.6000000000001</v>
      </c>
      <c r="J154" s="84">
        <f t="shared" si="46"/>
        <v>1.897478991596639</v>
      </c>
      <c r="K154" s="86">
        <f t="shared" si="47"/>
        <v>711.6</v>
      </c>
      <c r="L154" s="86">
        <f t="shared" si="48"/>
        <v>2732.3</v>
      </c>
      <c r="M154" s="84">
        <f t="shared" si="49"/>
        <v>2.8396571107363688</v>
      </c>
    </row>
    <row r="155" spans="1:17" x14ac:dyDescent="0.2">
      <c r="A155" s="100" t="s">
        <v>63</v>
      </c>
      <c r="B155" s="85">
        <v>16.699999999982538</v>
      </c>
      <c r="C155" s="86">
        <f>NIU!C23+NIU!C24</f>
        <v>0</v>
      </c>
      <c r="D155" s="84">
        <f t="shared" si="44"/>
        <v>-1</v>
      </c>
      <c r="E155" s="85">
        <v>0</v>
      </c>
      <c r="F155" s="86">
        <f>NIU!D23+NIU!D24</f>
        <v>0</v>
      </c>
      <c r="G155" s="84">
        <f t="shared" si="45"/>
        <v>0</v>
      </c>
      <c r="H155" s="85">
        <v>0</v>
      </c>
      <c r="I155" s="86">
        <f>NIU!E23+NIU!E24</f>
        <v>0</v>
      </c>
      <c r="J155" s="84">
        <f t="shared" si="46"/>
        <v>0</v>
      </c>
      <c r="K155" s="86">
        <f t="shared" si="47"/>
        <v>16.699999999982538</v>
      </c>
      <c r="L155" s="86">
        <f t="shared" si="48"/>
        <v>0</v>
      </c>
      <c r="M155" s="84">
        <f t="shared" si="49"/>
        <v>-1</v>
      </c>
    </row>
    <row r="156" spans="1:17" x14ac:dyDescent="0.2">
      <c r="A156" s="100" t="s">
        <v>60</v>
      </c>
      <c r="B156" s="85">
        <v>3541.3</v>
      </c>
      <c r="C156" s="86">
        <f>NIU!C25</f>
        <v>3541.3</v>
      </c>
      <c r="D156" s="84">
        <f t="shared" si="44"/>
        <v>0</v>
      </c>
      <c r="E156" s="85">
        <v>2635.1</v>
      </c>
      <c r="F156" s="86">
        <f>NIU!D25</f>
        <v>2652.3</v>
      </c>
      <c r="G156" s="84">
        <f t="shared" si="45"/>
        <v>6.527266517399823E-3</v>
      </c>
      <c r="H156" s="85">
        <v>3250.7</v>
      </c>
      <c r="I156" s="86">
        <f>NIU!E25</f>
        <v>3277.3</v>
      </c>
      <c r="J156" s="84">
        <f t="shared" si="46"/>
        <v>8.1828529239857152E-3</v>
      </c>
      <c r="K156" s="86">
        <f t="shared" si="47"/>
        <v>9427.0999999999985</v>
      </c>
      <c r="L156" s="86">
        <f t="shared" si="48"/>
        <v>9470.9000000000015</v>
      </c>
      <c r="M156" s="84">
        <f t="shared" si="49"/>
        <v>4.6461796310639453E-3</v>
      </c>
    </row>
    <row r="157" spans="1:17" x14ac:dyDescent="0.2">
      <c r="A157" s="100" t="s">
        <v>61</v>
      </c>
      <c r="B157" s="85">
        <v>19.3</v>
      </c>
      <c r="C157" s="86">
        <f>NIU!C26-C158</f>
        <v>0</v>
      </c>
      <c r="D157" s="84">
        <f>IFERROR((C157-B157)/(B157),0)</f>
        <v>-1</v>
      </c>
      <c r="E157" s="85">
        <v>415.9</v>
      </c>
      <c r="F157" s="86">
        <f>NIU!D26-F158</f>
        <v>0</v>
      </c>
      <c r="G157" s="84">
        <f t="shared" si="45"/>
        <v>-1</v>
      </c>
      <c r="H157" s="85">
        <v>423.4</v>
      </c>
      <c r="I157" s="86">
        <f>NIU!E26-I158</f>
        <v>0</v>
      </c>
      <c r="J157" s="84">
        <f t="shared" si="46"/>
        <v>-1</v>
      </c>
      <c r="K157" s="86">
        <f t="shared" si="47"/>
        <v>858.59999999999991</v>
      </c>
      <c r="L157" s="86">
        <f t="shared" si="48"/>
        <v>0</v>
      </c>
      <c r="M157" s="84">
        <f t="shared" si="49"/>
        <v>-1</v>
      </c>
    </row>
    <row r="158" spans="1:17" ht="16" thickBot="1" x14ac:dyDescent="0.25">
      <c r="A158" s="100" t="s">
        <v>48</v>
      </c>
      <c r="B158" s="85">
        <v>0</v>
      </c>
      <c r="C158" s="86">
        <f>NIU!C38</f>
        <v>0</v>
      </c>
      <c r="D158" s="84">
        <f t="shared" si="44"/>
        <v>0</v>
      </c>
      <c r="E158" s="85">
        <v>0</v>
      </c>
      <c r="F158" s="86">
        <f>NIU!D38</f>
        <v>0</v>
      </c>
      <c r="G158" s="84">
        <f t="shared" si="45"/>
        <v>0</v>
      </c>
      <c r="H158" s="85">
        <v>0</v>
      </c>
      <c r="I158" s="86">
        <f>NIU!E38</f>
        <v>0</v>
      </c>
      <c r="J158" s="84">
        <f t="shared" si="46"/>
        <v>0</v>
      </c>
      <c r="K158" s="86">
        <f t="shared" si="47"/>
        <v>0</v>
      </c>
      <c r="L158" s="86">
        <f t="shared" si="48"/>
        <v>0</v>
      </c>
      <c r="M158" s="84">
        <f t="shared" si="49"/>
        <v>0</v>
      </c>
    </row>
    <row r="159" spans="1:17" ht="16" thickBot="1" x14ac:dyDescent="0.25">
      <c r="A159" s="87" t="s">
        <v>62</v>
      </c>
      <c r="B159" s="88">
        <f>SUM(B144:B158)</f>
        <v>87840.4</v>
      </c>
      <c r="C159" s="89">
        <f>SUM(C144:C158)</f>
        <v>92216.6</v>
      </c>
      <c r="D159" s="90">
        <f t="shared" si="44"/>
        <v>4.9819900637975374E-2</v>
      </c>
      <c r="E159" s="88">
        <f>SUM(E144:E158)</f>
        <v>117600.00000000003</v>
      </c>
      <c r="F159" s="89">
        <f>SUM(F144:F158)</f>
        <v>157404.40000000002</v>
      </c>
      <c r="G159" s="90">
        <f t="shared" si="45"/>
        <v>0.3384727891156461</v>
      </c>
      <c r="H159" s="88">
        <f>SUM(H144:H158)</f>
        <v>169035.09999999998</v>
      </c>
      <c r="I159" s="89">
        <f>SUM(I144:I158)</f>
        <v>175593.29999999996</v>
      </c>
      <c r="J159" s="90">
        <f t="shared" si="46"/>
        <v>3.8797859142864315E-2</v>
      </c>
      <c r="K159" s="88">
        <f t="shared" ref="K159:L159" si="50">SUM(K144:K158)</f>
        <v>374475.49999999988</v>
      </c>
      <c r="L159" s="89">
        <f t="shared" si="50"/>
        <v>425214.3000000001</v>
      </c>
      <c r="M159" s="90">
        <f t="shared" si="49"/>
        <v>0.13549297617601214</v>
      </c>
    </row>
    <row r="160" spans="1:17" x14ac:dyDescent="0.2">
      <c r="A160" s="118" t="s">
        <v>104</v>
      </c>
      <c r="B160" s="118"/>
      <c r="C160" s="118"/>
      <c r="D160" s="118"/>
      <c r="E160" s="118"/>
      <c r="F160" s="118"/>
      <c r="G160" s="118"/>
      <c r="H160" s="118"/>
      <c r="I160" s="118"/>
      <c r="J160" s="118"/>
      <c r="K160" s="118"/>
      <c r="L160" s="118"/>
      <c r="M160" s="118"/>
    </row>
    <row r="161" spans="1:17" x14ac:dyDescent="0.2">
      <c r="A161" s="118"/>
      <c r="B161" s="118"/>
      <c r="C161" s="118"/>
      <c r="D161" s="118"/>
      <c r="E161" s="118"/>
      <c r="F161" s="118"/>
      <c r="G161" s="118"/>
      <c r="H161" s="118"/>
      <c r="I161" s="118"/>
      <c r="J161" s="118"/>
      <c r="K161" s="118"/>
      <c r="L161" s="118"/>
      <c r="M161" s="118"/>
    </row>
    <row r="162" spans="1:17" x14ac:dyDescent="0.2">
      <c r="A162" s="117" t="s">
        <v>81</v>
      </c>
      <c r="B162" s="117"/>
      <c r="C162" s="117"/>
      <c r="D162" s="117"/>
      <c r="E162" s="117"/>
      <c r="F162" s="117"/>
      <c r="G162" s="117"/>
      <c r="H162" s="117"/>
      <c r="I162" s="117"/>
      <c r="J162" s="117"/>
      <c r="K162" s="117"/>
      <c r="L162" s="117"/>
      <c r="M162" s="117"/>
    </row>
    <row r="163" spans="1:17" x14ac:dyDescent="0.2">
      <c r="A163" s="117" t="str">
        <f>A2</f>
        <v>Total Expenditures by Object, Fiscal Years 2021 and 2022</v>
      </c>
      <c r="B163" s="117"/>
      <c r="C163" s="117"/>
      <c r="D163" s="117"/>
      <c r="E163" s="117"/>
      <c r="F163" s="117"/>
      <c r="G163" s="117"/>
      <c r="H163" s="117"/>
      <c r="I163" s="117"/>
      <c r="J163" s="117"/>
      <c r="K163" s="117"/>
      <c r="L163" s="117"/>
      <c r="M163" s="117"/>
    </row>
    <row r="164" spans="1:17" ht="16" thickBot="1" x14ac:dyDescent="0.25">
      <c r="A164" s="114" t="s">
        <v>67</v>
      </c>
      <c r="B164" s="114"/>
      <c r="C164" s="114"/>
      <c r="D164" s="114"/>
      <c r="E164" s="114"/>
      <c r="F164" s="114"/>
      <c r="G164" s="114"/>
      <c r="H164" s="114"/>
      <c r="I164" s="114"/>
      <c r="J164" s="114"/>
      <c r="K164" s="114"/>
      <c r="L164" s="114"/>
      <c r="M164" s="114"/>
    </row>
    <row r="165" spans="1:17" x14ac:dyDescent="0.2">
      <c r="A165" s="115" t="s">
        <v>82</v>
      </c>
      <c r="B165" s="111" t="s">
        <v>102</v>
      </c>
      <c r="C165" s="112"/>
      <c r="D165" s="113"/>
      <c r="E165" s="111" t="s">
        <v>103</v>
      </c>
      <c r="F165" s="112"/>
      <c r="G165" s="113"/>
      <c r="H165" s="111" t="s">
        <v>11</v>
      </c>
      <c r="I165" s="112"/>
      <c r="J165" s="113"/>
      <c r="K165" s="111" t="s">
        <v>65</v>
      </c>
      <c r="L165" s="112"/>
      <c r="M165" s="113"/>
    </row>
    <row r="166" spans="1:17" ht="33" thickBot="1" x14ac:dyDescent="0.25">
      <c r="A166" s="116"/>
      <c r="B166" s="79" t="str">
        <f>B5</f>
        <v>FY2021</v>
      </c>
      <c r="C166" s="80" t="str">
        <f>C5</f>
        <v>FY2022</v>
      </c>
      <c r="D166" s="81" t="s">
        <v>64</v>
      </c>
      <c r="E166" s="79" t="str">
        <f>E5</f>
        <v>FY2021</v>
      </c>
      <c r="F166" s="80" t="str">
        <f>F5</f>
        <v>FY2022</v>
      </c>
      <c r="G166" s="81" t="s">
        <v>64</v>
      </c>
      <c r="H166" s="79" t="str">
        <f>H5</f>
        <v>FY2021</v>
      </c>
      <c r="I166" s="80" t="str">
        <f>I5</f>
        <v>FY2022</v>
      </c>
      <c r="J166" s="81" t="s">
        <v>64</v>
      </c>
      <c r="K166" s="79" t="str">
        <f>K5</f>
        <v>FY2021</v>
      </c>
      <c r="L166" s="80" t="str">
        <f>L5</f>
        <v>FY2022</v>
      </c>
      <c r="M166" s="81" t="s">
        <v>64</v>
      </c>
    </row>
    <row r="167" spans="1:17" x14ac:dyDescent="0.2">
      <c r="A167" s="99" t="s">
        <v>49</v>
      </c>
      <c r="B167" s="96">
        <f t="shared" ref="B167:C181" si="51">B190+B213+B236+B259</f>
        <v>175598.49999999997</v>
      </c>
      <c r="C167" s="97">
        <f t="shared" si="51"/>
        <v>194139.41</v>
      </c>
      <c r="D167" s="98">
        <f>IFERROR((C167-B167)/(B167),0)</f>
        <v>0.10558694977462812</v>
      </c>
      <c r="E167" s="96">
        <f t="shared" ref="E167:F181" si="52">E190+E213+E236+E259</f>
        <v>106276.8</v>
      </c>
      <c r="F167" s="97">
        <f t="shared" si="52"/>
        <v>95489.34</v>
      </c>
      <c r="G167" s="98">
        <f>IFERROR((F167-E167)/(E167),0)</f>
        <v>-0.10150343254595552</v>
      </c>
      <c r="H167" s="96">
        <f t="shared" ref="H167:I181" si="53">H190+H213+H236+H259</f>
        <v>204686.2</v>
      </c>
      <c r="I167" s="97">
        <f t="shared" si="53"/>
        <v>224313.122</v>
      </c>
      <c r="J167" s="98">
        <f>IFERROR((I167-H167)/(H167),0)</f>
        <v>9.5887861516799816E-2</v>
      </c>
      <c r="K167" s="96">
        <f t="shared" ref="K167:K181" si="54">K190+K213+K236+K259</f>
        <v>486561.5</v>
      </c>
      <c r="L167" s="97">
        <f>C167+F167+I167</f>
        <v>513941.87199999997</v>
      </c>
      <c r="M167" s="98">
        <f>IFERROR((L167-K167)/(K167),0)</f>
        <v>5.6273198763157325E-2</v>
      </c>
    </row>
    <row r="168" spans="1:17" x14ac:dyDescent="0.2">
      <c r="A168" s="100" t="s">
        <v>50</v>
      </c>
      <c r="B168" s="85">
        <f t="shared" si="51"/>
        <v>1692.6999999999998</v>
      </c>
      <c r="C168" s="86">
        <f t="shared" si="51"/>
        <v>1994.7569999999998</v>
      </c>
      <c r="D168" s="84">
        <f t="shared" ref="D168:D182" si="55">IFERROR((C168-B168)/(B168),0)</f>
        <v>0.17844686004608026</v>
      </c>
      <c r="E168" s="85">
        <f t="shared" si="52"/>
        <v>2434.9</v>
      </c>
      <c r="F168" s="86">
        <f t="shared" si="52"/>
        <v>2368.8149999999996</v>
      </c>
      <c r="G168" s="84">
        <f t="shared" ref="G168:G182" si="56">IFERROR((F168-E168)/(E168),0)</f>
        <v>-2.7140744999794852E-2</v>
      </c>
      <c r="H168" s="85">
        <f t="shared" si="53"/>
        <v>1984.3999999999999</v>
      </c>
      <c r="I168" s="86">
        <f t="shared" si="53"/>
        <v>2196.6999999999998</v>
      </c>
      <c r="J168" s="84">
        <f t="shared" ref="J168:J182" si="57">IFERROR((I168-H168)/(H168),0)</f>
        <v>0.10698447893569843</v>
      </c>
      <c r="K168" s="85">
        <f t="shared" si="54"/>
        <v>6112</v>
      </c>
      <c r="L168" s="86">
        <f t="shared" ref="L168:L181" si="58">C168+F168+I168</f>
        <v>6560.271999999999</v>
      </c>
      <c r="M168" s="84">
        <f t="shared" ref="M168:M182" si="59">IFERROR((L168-K168)/(K168),0)</f>
        <v>7.3342931937172617E-2</v>
      </c>
    </row>
    <row r="169" spans="1:17" x14ac:dyDescent="0.2">
      <c r="A169" s="100" t="s">
        <v>51</v>
      </c>
      <c r="B169" s="85">
        <f t="shared" si="51"/>
        <v>7844.3</v>
      </c>
      <c r="C169" s="86">
        <f t="shared" si="51"/>
        <v>1132.5999999999999</v>
      </c>
      <c r="D169" s="84">
        <f t="shared" si="55"/>
        <v>-0.85561490509032045</v>
      </c>
      <c r="E169" s="85">
        <f t="shared" si="52"/>
        <v>33080.200000000004</v>
      </c>
      <c r="F169" s="86">
        <f t="shared" si="52"/>
        <v>45264.544999999991</v>
      </c>
      <c r="G169" s="84">
        <f t="shared" si="56"/>
        <v>0.36832742849196753</v>
      </c>
      <c r="H169" s="85">
        <f t="shared" si="53"/>
        <v>110075.40000000001</v>
      </c>
      <c r="I169" s="86">
        <f t="shared" si="53"/>
        <v>115277.82600000002</v>
      </c>
      <c r="J169" s="84">
        <f t="shared" si="57"/>
        <v>4.7262385601142549E-2</v>
      </c>
      <c r="K169" s="85">
        <f t="shared" si="54"/>
        <v>150999.9</v>
      </c>
      <c r="L169" s="86">
        <f t="shared" si="58"/>
        <v>161674.97100000002</v>
      </c>
      <c r="M169" s="84">
        <f t="shared" si="59"/>
        <v>7.0695881255550666E-2</v>
      </c>
    </row>
    <row r="170" spans="1:17" x14ac:dyDescent="0.2">
      <c r="A170" s="100" t="s">
        <v>52</v>
      </c>
      <c r="B170" s="85">
        <f t="shared" si="51"/>
        <v>0</v>
      </c>
      <c r="C170" s="86">
        <f t="shared" si="51"/>
        <v>0</v>
      </c>
      <c r="D170" s="84">
        <f t="shared" si="55"/>
        <v>0</v>
      </c>
      <c r="E170" s="85">
        <f t="shared" si="52"/>
        <v>116.3</v>
      </c>
      <c r="F170" s="86">
        <f t="shared" si="52"/>
        <v>747.56999999999994</v>
      </c>
      <c r="G170" s="84">
        <f t="shared" si="56"/>
        <v>5.4279449699054174</v>
      </c>
      <c r="H170" s="85">
        <f t="shared" si="53"/>
        <v>659.6</v>
      </c>
      <c r="I170" s="86">
        <f t="shared" si="53"/>
        <v>1784.7799999999997</v>
      </c>
      <c r="J170" s="84">
        <f t="shared" si="57"/>
        <v>1.7058520315342629</v>
      </c>
      <c r="K170" s="85">
        <f t="shared" si="54"/>
        <v>775.90000000000009</v>
      </c>
      <c r="L170" s="86">
        <f t="shared" si="58"/>
        <v>2532.3499999999995</v>
      </c>
      <c r="M170" s="84">
        <f t="shared" si="59"/>
        <v>2.2637582162649816</v>
      </c>
    </row>
    <row r="171" spans="1:17" x14ac:dyDescent="0.2">
      <c r="A171" s="100" t="s">
        <v>53</v>
      </c>
      <c r="B171" s="85">
        <f t="shared" si="51"/>
        <v>1461.6999999999998</v>
      </c>
      <c r="C171" s="86">
        <f t="shared" si="51"/>
        <v>46</v>
      </c>
      <c r="D171" s="84">
        <f t="shared" si="55"/>
        <v>-0.96852979407539164</v>
      </c>
      <c r="E171" s="85">
        <f t="shared" si="52"/>
        <v>3938.8999999999996</v>
      </c>
      <c r="F171" s="86">
        <f t="shared" si="52"/>
        <v>4964.2179999999989</v>
      </c>
      <c r="G171" s="84">
        <f t="shared" si="56"/>
        <v>0.26030566909543257</v>
      </c>
      <c r="H171" s="85">
        <f t="shared" si="53"/>
        <v>16725.699999999997</v>
      </c>
      <c r="I171" s="86">
        <f t="shared" si="53"/>
        <v>18995.894999999997</v>
      </c>
      <c r="J171" s="84">
        <f t="shared" si="57"/>
        <v>0.13573094100695338</v>
      </c>
      <c r="K171" s="85">
        <f t="shared" si="54"/>
        <v>22126.300000000003</v>
      </c>
      <c r="L171" s="86">
        <f t="shared" si="58"/>
        <v>24006.112999999998</v>
      </c>
      <c r="M171" s="84">
        <f t="shared" si="59"/>
        <v>8.4958307534472297E-2</v>
      </c>
    </row>
    <row r="172" spans="1:17" s="76" customFormat="1" x14ac:dyDescent="0.2">
      <c r="A172" s="100" t="s">
        <v>54</v>
      </c>
      <c r="B172" s="85">
        <f t="shared" si="51"/>
        <v>189.8</v>
      </c>
      <c r="C172" s="86">
        <f t="shared" si="51"/>
        <v>5</v>
      </c>
      <c r="D172" s="84">
        <f t="shared" si="55"/>
        <v>-0.97365648050579556</v>
      </c>
      <c r="E172" s="85">
        <f t="shared" si="52"/>
        <v>5976.7999999999993</v>
      </c>
      <c r="F172" s="86">
        <f t="shared" si="52"/>
        <v>5262.2100000000009</v>
      </c>
      <c r="G172" s="84">
        <f t="shared" si="56"/>
        <v>-0.11956063445321885</v>
      </c>
      <c r="H172" s="85">
        <f t="shared" si="53"/>
        <v>10954.6</v>
      </c>
      <c r="I172" s="86">
        <f t="shared" si="53"/>
        <v>8525.0920000000006</v>
      </c>
      <c r="J172" s="84">
        <f t="shared" si="57"/>
        <v>-0.22177970898070215</v>
      </c>
      <c r="K172" s="85">
        <f t="shared" si="54"/>
        <v>17121.199999999997</v>
      </c>
      <c r="L172" s="86">
        <f t="shared" si="58"/>
        <v>13792.302000000001</v>
      </c>
      <c r="M172" s="84">
        <f t="shared" si="59"/>
        <v>-0.19443134826998085</v>
      </c>
      <c r="N172" s="75"/>
      <c r="O172" s="75"/>
      <c r="P172" s="75"/>
      <c r="Q172" s="75"/>
    </row>
    <row r="173" spans="1:17" s="76" customFormat="1" x14ac:dyDescent="0.2">
      <c r="A173" s="100" t="s">
        <v>55</v>
      </c>
      <c r="B173" s="85">
        <f t="shared" si="51"/>
        <v>2</v>
      </c>
      <c r="C173" s="86">
        <f t="shared" si="51"/>
        <v>2</v>
      </c>
      <c r="D173" s="84">
        <f t="shared" si="55"/>
        <v>0</v>
      </c>
      <c r="E173" s="85">
        <f t="shared" si="52"/>
        <v>36249.599999999999</v>
      </c>
      <c r="F173" s="86">
        <f t="shared" si="52"/>
        <v>38641.299999999996</v>
      </c>
      <c r="G173" s="84">
        <f t="shared" si="56"/>
        <v>6.5978659074858684E-2</v>
      </c>
      <c r="H173" s="85">
        <f t="shared" si="53"/>
        <v>82933.7</v>
      </c>
      <c r="I173" s="86">
        <f t="shared" si="53"/>
        <v>99789</v>
      </c>
      <c r="J173" s="84">
        <f t="shared" si="57"/>
        <v>0.20323824934857607</v>
      </c>
      <c r="K173" s="85">
        <f t="shared" si="54"/>
        <v>119185.3</v>
      </c>
      <c r="L173" s="86">
        <f t="shared" si="58"/>
        <v>138432.29999999999</v>
      </c>
      <c r="M173" s="84">
        <f t="shared" si="59"/>
        <v>0.1614880358567708</v>
      </c>
      <c r="N173" s="75"/>
      <c r="O173" s="75"/>
      <c r="P173" s="75"/>
      <c r="Q173" s="75"/>
    </row>
    <row r="174" spans="1:17" s="76" customFormat="1" x14ac:dyDescent="0.2">
      <c r="A174" s="100" t="s">
        <v>56</v>
      </c>
      <c r="B174" s="85">
        <f t="shared" si="51"/>
        <v>583.69999999999993</v>
      </c>
      <c r="C174" s="86">
        <f t="shared" si="51"/>
        <v>8.9</v>
      </c>
      <c r="D174" s="84">
        <f t="shared" si="55"/>
        <v>-0.98475244132259732</v>
      </c>
      <c r="E174" s="85">
        <f t="shared" si="52"/>
        <v>1664.3000000000002</v>
      </c>
      <c r="F174" s="86">
        <f t="shared" si="52"/>
        <v>2216.4610000000002</v>
      </c>
      <c r="G174" s="84">
        <f t="shared" si="56"/>
        <v>0.33176771014841072</v>
      </c>
      <c r="H174" s="85">
        <f t="shared" si="53"/>
        <v>3793.3999999999996</v>
      </c>
      <c r="I174" s="86">
        <f t="shared" si="53"/>
        <v>3681.4119999999998</v>
      </c>
      <c r="J174" s="84">
        <f t="shared" si="57"/>
        <v>-2.9521801022829083E-2</v>
      </c>
      <c r="K174" s="85">
        <f t="shared" si="54"/>
        <v>6041.4000000000005</v>
      </c>
      <c r="L174" s="86">
        <f t="shared" si="58"/>
        <v>5906.7730000000001</v>
      </c>
      <c r="M174" s="84">
        <f t="shared" si="59"/>
        <v>-2.2284073228059788E-2</v>
      </c>
      <c r="N174" s="77"/>
      <c r="O174" s="77"/>
      <c r="P174" s="77"/>
      <c r="Q174" s="77"/>
    </row>
    <row r="175" spans="1:17" ht="14.25" customHeight="1" x14ac:dyDescent="0.2">
      <c r="A175" s="100" t="s">
        <v>57</v>
      </c>
      <c r="B175" s="85">
        <f t="shared" si="51"/>
        <v>435.4</v>
      </c>
      <c r="C175" s="86">
        <f t="shared" si="51"/>
        <v>1.2</v>
      </c>
      <c r="D175" s="84">
        <f t="shared" si="55"/>
        <v>-0.99724391364262754</v>
      </c>
      <c r="E175" s="85">
        <f t="shared" si="52"/>
        <v>270.39999999999998</v>
      </c>
      <c r="F175" s="86">
        <f t="shared" si="52"/>
        <v>1059.258</v>
      </c>
      <c r="G175" s="84">
        <f t="shared" si="56"/>
        <v>2.9173742603550301</v>
      </c>
      <c r="H175" s="85">
        <f t="shared" si="53"/>
        <v>650.59999999999991</v>
      </c>
      <c r="I175" s="86">
        <f t="shared" si="53"/>
        <v>1044.51</v>
      </c>
      <c r="J175" s="84">
        <f t="shared" si="57"/>
        <v>0.60545650169074716</v>
      </c>
      <c r="K175" s="85">
        <f t="shared" si="54"/>
        <v>1356.4</v>
      </c>
      <c r="L175" s="86">
        <f t="shared" si="58"/>
        <v>2104.9679999999998</v>
      </c>
      <c r="M175" s="84">
        <f t="shared" si="59"/>
        <v>0.55187850191683852</v>
      </c>
    </row>
    <row r="176" spans="1:17" x14ac:dyDescent="0.2">
      <c r="A176" s="100" t="s">
        <v>58</v>
      </c>
      <c r="B176" s="85">
        <f t="shared" si="51"/>
        <v>0</v>
      </c>
      <c r="C176" s="86">
        <f t="shared" si="51"/>
        <v>0</v>
      </c>
      <c r="D176" s="84">
        <f t="shared" si="55"/>
        <v>0</v>
      </c>
      <c r="E176" s="85">
        <f t="shared" si="52"/>
        <v>0</v>
      </c>
      <c r="F176" s="86">
        <f t="shared" si="52"/>
        <v>0</v>
      </c>
      <c r="G176" s="84">
        <f t="shared" si="56"/>
        <v>0</v>
      </c>
      <c r="H176" s="85">
        <f t="shared" si="53"/>
        <v>0</v>
      </c>
      <c r="I176" s="86">
        <f t="shared" si="53"/>
        <v>0</v>
      </c>
      <c r="J176" s="84">
        <f t="shared" si="57"/>
        <v>0</v>
      </c>
      <c r="K176" s="85">
        <f t="shared" si="54"/>
        <v>0</v>
      </c>
      <c r="L176" s="86">
        <f t="shared" si="58"/>
        <v>0</v>
      </c>
      <c r="M176" s="84">
        <f t="shared" si="59"/>
        <v>0</v>
      </c>
    </row>
    <row r="177" spans="1:13" x14ac:dyDescent="0.2">
      <c r="A177" s="100" t="s">
        <v>59</v>
      </c>
      <c r="B177" s="85">
        <f t="shared" si="51"/>
        <v>0</v>
      </c>
      <c r="C177" s="86">
        <f t="shared" si="51"/>
        <v>51</v>
      </c>
      <c r="D177" s="84">
        <f t="shared" si="55"/>
        <v>0</v>
      </c>
      <c r="E177" s="85">
        <f t="shared" si="52"/>
        <v>935</v>
      </c>
      <c r="F177" s="86">
        <f t="shared" si="52"/>
        <v>404.29999999999995</v>
      </c>
      <c r="G177" s="84">
        <f t="shared" si="56"/>
        <v>-0.56759358288770057</v>
      </c>
      <c r="H177" s="85">
        <f t="shared" si="53"/>
        <v>3986.2</v>
      </c>
      <c r="I177" s="86">
        <f t="shared" si="53"/>
        <v>3136.8</v>
      </c>
      <c r="J177" s="84">
        <f t="shared" si="57"/>
        <v>-0.21308514374592336</v>
      </c>
      <c r="K177" s="85">
        <f t="shared" si="54"/>
        <v>4921.2</v>
      </c>
      <c r="L177" s="86">
        <f t="shared" si="58"/>
        <v>3592.1000000000004</v>
      </c>
      <c r="M177" s="84">
        <f t="shared" si="59"/>
        <v>-0.27007640412907413</v>
      </c>
    </row>
    <row r="178" spans="1:13" x14ac:dyDescent="0.2">
      <c r="A178" s="100" t="s">
        <v>63</v>
      </c>
      <c r="B178" s="85">
        <f t="shared" si="51"/>
        <v>-1.7999999999592546</v>
      </c>
      <c r="C178" s="86">
        <f t="shared" si="51"/>
        <v>0</v>
      </c>
      <c r="D178" s="84">
        <f t="shared" si="55"/>
        <v>-1</v>
      </c>
      <c r="E178" s="85">
        <f t="shared" si="52"/>
        <v>0</v>
      </c>
      <c r="F178" s="86">
        <f t="shared" si="52"/>
        <v>0</v>
      </c>
      <c r="G178" s="84">
        <f t="shared" si="56"/>
        <v>0</v>
      </c>
      <c r="H178" s="85">
        <f t="shared" si="53"/>
        <v>2889.5</v>
      </c>
      <c r="I178" s="86">
        <f t="shared" si="53"/>
        <v>797.3</v>
      </c>
      <c r="J178" s="84">
        <f t="shared" si="57"/>
        <v>-0.72406990828863116</v>
      </c>
      <c r="K178" s="85">
        <f t="shared" si="54"/>
        <v>2887.7000000000407</v>
      </c>
      <c r="L178" s="86">
        <f t="shared" si="58"/>
        <v>797.3</v>
      </c>
      <c r="M178" s="84">
        <f t="shared" si="59"/>
        <v>-0.72389791183295049</v>
      </c>
    </row>
    <row r="179" spans="1:13" x14ac:dyDescent="0.2">
      <c r="A179" s="100" t="s">
        <v>60</v>
      </c>
      <c r="B179" s="85">
        <f t="shared" si="51"/>
        <v>7076.3</v>
      </c>
      <c r="C179" s="86">
        <f t="shared" si="51"/>
        <v>7076.3</v>
      </c>
      <c r="D179" s="84">
        <f t="shared" si="55"/>
        <v>0</v>
      </c>
      <c r="E179" s="85">
        <f t="shared" si="52"/>
        <v>143.4</v>
      </c>
      <c r="F179" s="86">
        <f t="shared" si="52"/>
        <v>-2865.5519999999997</v>
      </c>
      <c r="G179" s="84">
        <f t="shared" si="56"/>
        <v>-20.982928870292884</v>
      </c>
      <c r="H179" s="85">
        <f t="shared" si="53"/>
        <v>2006.9</v>
      </c>
      <c r="I179" s="86">
        <f t="shared" si="53"/>
        <v>2907.2</v>
      </c>
      <c r="J179" s="84">
        <f t="shared" si="57"/>
        <v>0.4486023219891373</v>
      </c>
      <c r="K179" s="85">
        <f t="shared" si="54"/>
        <v>9226.5999999999985</v>
      </c>
      <c r="L179" s="86">
        <f t="shared" si="58"/>
        <v>7117.9480000000003</v>
      </c>
      <c r="M179" s="84">
        <f t="shared" si="59"/>
        <v>-0.22854052413673492</v>
      </c>
    </row>
    <row r="180" spans="1:13" x14ac:dyDescent="0.2">
      <c r="A180" s="100" t="s">
        <v>61</v>
      </c>
      <c r="B180" s="85">
        <f t="shared" si="51"/>
        <v>15</v>
      </c>
      <c r="C180" s="86">
        <f t="shared" si="51"/>
        <v>15</v>
      </c>
      <c r="D180" s="84">
        <f t="shared" si="55"/>
        <v>0</v>
      </c>
      <c r="E180" s="85">
        <f t="shared" si="52"/>
        <v>207.2</v>
      </c>
      <c r="F180" s="86">
        <f t="shared" si="52"/>
        <v>155.59999999999997</v>
      </c>
      <c r="G180" s="84">
        <f t="shared" si="56"/>
        <v>-0.24903474903474915</v>
      </c>
      <c r="H180" s="85">
        <f t="shared" si="53"/>
        <v>24748.199999999997</v>
      </c>
      <c r="I180" s="86">
        <f t="shared" si="53"/>
        <v>25084.145</v>
      </c>
      <c r="J180" s="84">
        <f t="shared" si="57"/>
        <v>1.3574522591542147E-2</v>
      </c>
      <c r="K180" s="85">
        <f t="shared" si="54"/>
        <v>24970.399999999998</v>
      </c>
      <c r="L180" s="86">
        <f t="shared" si="58"/>
        <v>25254.744999999999</v>
      </c>
      <c r="M180" s="84">
        <f t="shared" si="59"/>
        <v>1.1387282542530403E-2</v>
      </c>
    </row>
    <row r="181" spans="1:13" ht="16" thickBot="1" x14ac:dyDescent="0.25">
      <c r="A181" s="100" t="s">
        <v>48</v>
      </c>
      <c r="B181" s="85">
        <f t="shared" si="51"/>
        <v>0</v>
      </c>
      <c r="C181" s="86">
        <f t="shared" si="51"/>
        <v>0</v>
      </c>
      <c r="D181" s="84">
        <f t="shared" si="55"/>
        <v>0</v>
      </c>
      <c r="E181" s="85">
        <f t="shared" si="52"/>
        <v>1343.6</v>
      </c>
      <c r="F181" s="86">
        <f t="shared" si="52"/>
        <v>1352.9</v>
      </c>
      <c r="G181" s="84">
        <f t="shared" si="56"/>
        <v>6.9217028877643517E-3</v>
      </c>
      <c r="H181" s="85">
        <f t="shared" si="53"/>
        <v>26790.799999999999</v>
      </c>
      <c r="I181" s="86">
        <f t="shared" si="53"/>
        <v>29710.1</v>
      </c>
      <c r="J181" s="84">
        <f t="shared" si="57"/>
        <v>0.10896651089179865</v>
      </c>
      <c r="K181" s="85">
        <f t="shared" si="54"/>
        <v>28134.400000000001</v>
      </c>
      <c r="L181" s="86">
        <f t="shared" si="58"/>
        <v>31063</v>
      </c>
      <c r="M181" s="84">
        <f t="shared" si="59"/>
        <v>0.1040932097361237</v>
      </c>
    </row>
    <row r="182" spans="1:13" ht="16" thickBot="1" x14ac:dyDescent="0.25">
      <c r="A182" s="87" t="s">
        <v>62</v>
      </c>
      <c r="B182" s="88">
        <f>SUM(B167:B181)</f>
        <v>194897.6</v>
      </c>
      <c r="C182" s="89">
        <f>SUM(C167:C181)</f>
        <v>204472.16700000002</v>
      </c>
      <c r="D182" s="90">
        <f t="shared" si="55"/>
        <v>4.9126141112050686E-2</v>
      </c>
      <c r="E182" s="88">
        <f>SUM(E167:E181)</f>
        <v>192637.39999999997</v>
      </c>
      <c r="F182" s="89">
        <f>SUM(F167:F181)</f>
        <v>195060.96499999997</v>
      </c>
      <c r="G182" s="90">
        <f t="shared" si="56"/>
        <v>1.2580968181671901E-2</v>
      </c>
      <c r="H182" s="88">
        <f>SUM(H167:H181)</f>
        <v>492885.2</v>
      </c>
      <c r="I182" s="89">
        <f>SUM(I167:I181)</f>
        <v>537243.8820000001</v>
      </c>
      <c r="J182" s="90">
        <f t="shared" si="57"/>
        <v>8.9997999534171619E-2</v>
      </c>
      <c r="K182" s="88">
        <f t="shared" ref="K182:L182" si="60">SUM(K167:K181)</f>
        <v>880420.20000000019</v>
      </c>
      <c r="L182" s="89">
        <f t="shared" si="60"/>
        <v>936777.01399999997</v>
      </c>
      <c r="M182" s="90">
        <f t="shared" si="59"/>
        <v>6.4011268710099753E-2</v>
      </c>
    </row>
    <row r="183" spans="1:13" x14ac:dyDescent="0.2">
      <c r="A183" s="118" t="s">
        <v>104</v>
      </c>
      <c r="B183" s="118"/>
      <c r="C183" s="118"/>
      <c r="D183" s="118"/>
      <c r="E183" s="118"/>
      <c r="F183" s="118"/>
      <c r="G183" s="118"/>
      <c r="H183" s="118"/>
      <c r="I183" s="118"/>
      <c r="J183" s="118"/>
      <c r="K183" s="118"/>
      <c r="L183" s="118"/>
      <c r="M183" s="118"/>
    </row>
    <row r="184" spans="1:13" x14ac:dyDescent="0.2">
      <c r="A184" s="118"/>
      <c r="B184" s="118"/>
      <c r="C184" s="118"/>
      <c r="D184" s="118"/>
      <c r="E184" s="118"/>
      <c r="F184" s="118"/>
      <c r="G184" s="118"/>
      <c r="H184" s="118"/>
      <c r="I184" s="118"/>
      <c r="J184" s="118"/>
      <c r="K184" s="118"/>
      <c r="L184" s="118"/>
      <c r="M184" s="118"/>
    </row>
    <row r="185" spans="1:13" x14ac:dyDescent="0.2">
      <c r="A185" s="117" t="s">
        <v>83</v>
      </c>
      <c r="B185" s="117"/>
      <c r="C185" s="117"/>
      <c r="D185" s="117"/>
      <c r="E185" s="117"/>
      <c r="F185" s="117"/>
      <c r="G185" s="117"/>
      <c r="H185" s="117"/>
      <c r="I185" s="117"/>
      <c r="J185" s="117"/>
      <c r="K185" s="117"/>
      <c r="L185" s="117"/>
      <c r="M185" s="117"/>
    </row>
    <row r="186" spans="1:13" x14ac:dyDescent="0.2">
      <c r="A186" s="117" t="str">
        <f>A2</f>
        <v>Total Expenditures by Object, Fiscal Years 2021 and 2022</v>
      </c>
      <c r="B186" s="117"/>
      <c r="C186" s="117"/>
      <c r="D186" s="117"/>
      <c r="E186" s="117"/>
      <c r="F186" s="117"/>
      <c r="G186" s="117"/>
      <c r="H186" s="117"/>
      <c r="I186" s="117"/>
      <c r="J186" s="117"/>
      <c r="K186" s="117"/>
      <c r="L186" s="117"/>
      <c r="M186" s="117"/>
    </row>
    <row r="187" spans="1:13" ht="16" thickBot="1" x14ac:dyDescent="0.25">
      <c r="A187" s="114" t="s">
        <v>67</v>
      </c>
      <c r="B187" s="114"/>
      <c r="C187" s="114"/>
      <c r="D187" s="114"/>
      <c r="E187" s="114"/>
      <c r="F187" s="114"/>
      <c r="G187" s="114"/>
      <c r="H187" s="114"/>
      <c r="I187" s="114"/>
      <c r="J187" s="114"/>
      <c r="K187" s="114"/>
      <c r="L187" s="114"/>
      <c r="M187" s="114"/>
    </row>
    <row r="188" spans="1:13" x14ac:dyDescent="0.2">
      <c r="A188" s="115" t="s">
        <v>84</v>
      </c>
      <c r="B188" s="111" t="s">
        <v>102</v>
      </c>
      <c r="C188" s="112"/>
      <c r="D188" s="113"/>
      <c r="E188" s="111" t="s">
        <v>103</v>
      </c>
      <c r="F188" s="112"/>
      <c r="G188" s="113"/>
      <c r="H188" s="111" t="s">
        <v>11</v>
      </c>
      <c r="I188" s="112"/>
      <c r="J188" s="113"/>
      <c r="K188" s="111" t="s">
        <v>65</v>
      </c>
      <c r="L188" s="112"/>
      <c r="M188" s="113"/>
    </row>
    <row r="189" spans="1:13" ht="33" thickBot="1" x14ac:dyDescent="0.25">
      <c r="A189" s="116"/>
      <c r="B189" s="79" t="str">
        <f>B5</f>
        <v>FY2021</v>
      </c>
      <c r="C189" s="80" t="str">
        <f>C5</f>
        <v>FY2022</v>
      </c>
      <c r="D189" s="81" t="s">
        <v>64</v>
      </c>
      <c r="E189" s="79" t="str">
        <f>E5</f>
        <v>FY2021</v>
      </c>
      <c r="F189" s="80" t="str">
        <f>F5</f>
        <v>FY2022</v>
      </c>
      <c r="G189" s="81" t="s">
        <v>64</v>
      </c>
      <c r="H189" s="79" t="str">
        <f>H5</f>
        <v>FY2021</v>
      </c>
      <c r="I189" s="80" t="str">
        <f>I5</f>
        <v>FY2022</v>
      </c>
      <c r="J189" s="81" t="s">
        <v>64</v>
      </c>
      <c r="K189" s="79" t="str">
        <f>K5</f>
        <v>FY2021</v>
      </c>
      <c r="L189" s="80" t="str">
        <f>L5</f>
        <v>FY2022</v>
      </c>
      <c r="M189" s="81" t="s">
        <v>64</v>
      </c>
    </row>
    <row r="190" spans="1:13" x14ac:dyDescent="0.2">
      <c r="A190" s="99" t="s">
        <v>49</v>
      </c>
      <c r="B190" s="96">
        <v>83293.2</v>
      </c>
      <c r="C190" s="97">
        <f>SIUC!C12</f>
        <v>95820</v>
      </c>
      <c r="D190" s="98">
        <f>IFERROR((C190-B190)/(B190),0)</f>
        <v>0.15039402976473473</v>
      </c>
      <c r="E190" s="96">
        <v>38193.899999999994</v>
      </c>
      <c r="F190" s="97">
        <f>SIUC!D12</f>
        <v>26613.5</v>
      </c>
      <c r="G190" s="98">
        <f>IFERROR((F190-E190)/(E190),0)</f>
        <v>-0.30320024925446198</v>
      </c>
      <c r="H190" s="96">
        <v>48726</v>
      </c>
      <c r="I190" s="97">
        <f>SIUC!E12</f>
        <v>49678.400000000001</v>
      </c>
      <c r="J190" s="98">
        <f>IFERROR((I190-H190)/(H190),0)</f>
        <v>1.9546032918770297E-2</v>
      </c>
      <c r="K190" s="97">
        <f>B190+E190+H190</f>
        <v>170213.09999999998</v>
      </c>
      <c r="L190" s="97">
        <f>C190+F190+I190</f>
        <v>172111.9</v>
      </c>
      <c r="M190" s="98">
        <f>IFERROR((L190-K190)/(K190),0)</f>
        <v>1.1155428107472443E-2</v>
      </c>
    </row>
    <row r="191" spans="1:13" x14ac:dyDescent="0.2">
      <c r="A191" s="100" t="s">
        <v>50</v>
      </c>
      <c r="B191" s="85">
        <v>1169.2</v>
      </c>
      <c r="C191" s="86">
        <f>SIUC!C13</f>
        <v>1458.1</v>
      </c>
      <c r="D191" s="84">
        <f t="shared" ref="D191:D205" si="61">IFERROR((C191-B191)/(B191),0)</f>
        <v>0.24709202873759822</v>
      </c>
      <c r="E191" s="85">
        <v>540.29999999999995</v>
      </c>
      <c r="F191" s="86">
        <f>SIUC!D13</f>
        <v>335.1</v>
      </c>
      <c r="G191" s="84">
        <f t="shared" ref="G191:G205" si="62">IFERROR((F191-E191)/(E191),0)</f>
        <v>-0.37978900610771782</v>
      </c>
      <c r="H191" s="85">
        <v>235.5</v>
      </c>
      <c r="I191" s="86">
        <f>SIUC!E13</f>
        <v>231.3</v>
      </c>
      <c r="J191" s="84">
        <f t="shared" ref="J191:J205" si="63">IFERROR((I191-H191)/(H191),0)</f>
        <v>-1.783439490445855E-2</v>
      </c>
      <c r="K191" s="86">
        <f t="shared" ref="K191:K204" si="64">B191+E191+H191</f>
        <v>1945</v>
      </c>
      <c r="L191" s="86">
        <f t="shared" ref="L191:L204" si="65">C191+F191+I191</f>
        <v>2024.4999999999998</v>
      </c>
      <c r="M191" s="84">
        <f t="shared" ref="M191:M205" si="66">IFERROR((L191-K191)/(K191),0)</f>
        <v>4.087403598971711E-2</v>
      </c>
    </row>
    <row r="192" spans="1:13" x14ac:dyDescent="0.2">
      <c r="A192" s="100" t="s">
        <v>51</v>
      </c>
      <c r="B192" s="85">
        <v>6576.3</v>
      </c>
      <c r="C192" s="86">
        <f>SIUC!C14</f>
        <v>0</v>
      </c>
      <c r="D192" s="84">
        <f t="shared" si="61"/>
        <v>-1</v>
      </c>
      <c r="E192" s="85">
        <v>10104.900000000001</v>
      </c>
      <c r="F192" s="86">
        <f>SIUC!D14</f>
        <v>21553.399999999994</v>
      </c>
      <c r="G192" s="84">
        <f t="shared" si="62"/>
        <v>1.1329651951033648</v>
      </c>
      <c r="H192" s="85">
        <v>54323.900000000009</v>
      </c>
      <c r="I192" s="86">
        <f>SIUC!E14</f>
        <v>50531.9</v>
      </c>
      <c r="J192" s="84">
        <f t="shared" si="63"/>
        <v>-6.980353030618211E-2</v>
      </c>
      <c r="K192" s="86">
        <f t="shared" si="64"/>
        <v>71005.100000000006</v>
      </c>
      <c r="L192" s="86">
        <f t="shared" si="65"/>
        <v>72085.299999999988</v>
      </c>
      <c r="M192" s="84">
        <f t="shared" si="66"/>
        <v>1.5212991742846394E-2</v>
      </c>
    </row>
    <row r="193" spans="1:17" s="76" customFormat="1" x14ac:dyDescent="0.2">
      <c r="A193" s="100" t="s">
        <v>52</v>
      </c>
      <c r="B193" s="85">
        <v>0</v>
      </c>
      <c r="C193" s="86">
        <f>SIUC!C15</f>
        <v>0</v>
      </c>
      <c r="D193" s="84">
        <f t="shared" si="61"/>
        <v>0</v>
      </c>
      <c r="E193" s="85">
        <v>42.3</v>
      </c>
      <c r="F193" s="86">
        <f>SIUC!D15</f>
        <v>469.59999999999997</v>
      </c>
      <c r="G193" s="84">
        <f t="shared" si="62"/>
        <v>10.101654846335697</v>
      </c>
      <c r="H193" s="85">
        <v>426.1</v>
      </c>
      <c r="I193" s="86">
        <f>SIUC!E15</f>
        <v>1050.7</v>
      </c>
      <c r="J193" s="84">
        <f t="shared" si="63"/>
        <v>1.4658530861300163</v>
      </c>
      <c r="K193" s="86">
        <f t="shared" si="64"/>
        <v>468.40000000000003</v>
      </c>
      <c r="L193" s="86">
        <f t="shared" si="65"/>
        <v>1520.3</v>
      </c>
      <c r="M193" s="84">
        <f t="shared" si="66"/>
        <v>2.2457301451750635</v>
      </c>
      <c r="N193" s="75"/>
      <c r="O193" s="75"/>
      <c r="P193" s="75"/>
      <c r="Q193" s="75"/>
    </row>
    <row r="194" spans="1:17" s="76" customFormat="1" x14ac:dyDescent="0.2">
      <c r="A194" s="100" t="s">
        <v>53</v>
      </c>
      <c r="B194" s="85">
        <v>1412</v>
      </c>
      <c r="C194" s="86">
        <f>SIUC!C16</f>
        <v>0.1</v>
      </c>
      <c r="D194" s="84">
        <f t="shared" si="61"/>
        <v>-0.99992917847025498</v>
      </c>
      <c r="E194" s="85">
        <v>2155.6</v>
      </c>
      <c r="F194" s="86">
        <f>SIUC!D16</f>
        <v>2982.1</v>
      </c>
      <c r="G194" s="84">
        <f t="shared" si="62"/>
        <v>0.38341992948599002</v>
      </c>
      <c r="H194" s="85">
        <v>7170.5</v>
      </c>
      <c r="I194" s="86">
        <f>SIUC!E16</f>
        <v>8012.1</v>
      </c>
      <c r="J194" s="84">
        <f t="shared" si="63"/>
        <v>0.11736977895544248</v>
      </c>
      <c r="K194" s="86">
        <f t="shared" si="64"/>
        <v>10738.1</v>
      </c>
      <c r="L194" s="86">
        <f t="shared" si="65"/>
        <v>10994.3</v>
      </c>
      <c r="M194" s="84">
        <f t="shared" si="66"/>
        <v>2.3858969463871532E-2</v>
      </c>
      <c r="N194" s="75"/>
      <c r="O194" s="75"/>
      <c r="P194" s="75"/>
      <c r="Q194" s="75"/>
    </row>
    <row r="195" spans="1:17" s="76" customFormat="1" x14ac:dyDescent="0.2">
      <c r="A195" s="100" t="s">
        <v>54</v>
      </c>
      <c r="B195" s="85">
        <v>125.2</v>
      </c>
      <c r="C195" s="86">
        <f>SIUC!C17</f>
        <v>0</v>
      </c>
      <c r="D195" s="84">
        <f t="shared" si="61"/>
        <v>-1</v>
      </c>
      <c r="E195" s="85">
        <v>1940.3</v>
      </c>
      <c r="F195" s="86">
        <f>SIUC!D17</f>
        <v>2525.5</v>
      </c>
      <c r="G195" s="84">
        <f t="shared" si="62"/>
        <v>0.30160284492088857</v>
      </c>
      <c r="H195" s="85">
        <v>5828.8</v>
      </c>
      <c r="I195" s="86">
        <f>SIUC!E17</f>
        <v>2852</v>
      </c>
      <c r="J195" s="84">
        <f t="shared" si="63"/>
        <v>-0.51070546253088112</v>
      </c>
      <c r="K195" s="86">
        <f t="shared" si="64"/>
        <v>7894.3</v>
      </c>
      <c r="L195" s="86">
        <f t="shared" si="65"/>
        <v>5377.5</v>
      </c>
      <c r="M195" s="84">
        <f t="shared" si="66"/>
        <v>-0.3188123076143547</v>
      </c>
      <c r="N195" s="77"/>
      <c r="O195" s="77"/>
      <c r="P195" s="77"/>
      <c r="Q195" s="77"/>
    </row>
    <row r="196" spans="1:17" ht="14.25" customHeight="1" x14ac:dyDescent="0.2">
      <c r="A196" s="100" t="s">
        <v>55</v>
      </c>
      <c r="B196" s="85">
        <v>0</v>
      </c>
      <c r="C196" s="86">
        <f>SIUC!C18</f>
        <v>0</v>
      </c>
      <c r="D196" s="84">
        <f t="shared" si="61"/>
        <v>0</v>
      </c>
      <c r="E196" s="85">
        <v>15810.9</v>
      </c>
      <c r="F196" s="86">
        <f>SIUC!D18</f>
        <v>16346.6</v>
      </c>
      <c r="G196" s="84">
        <f t="shared" si="62"/>
        <v>3.3881689214402766E-2</v>
      </c>
      <c r="H196" s="85">
        <v>43276.7</v>
      </c>
      <c r="I196" s="86">
        <f>SIUC!E18</f>
        <v>48689.2</v>
      </c>
      <c r="J196" s="84">
        <f t="shared" si="63"/>
        <v>0.12506729949372297</v>
      </c>
      <c r="K196" s="86">
        <f t="shared" si="64"/>
        <v>59087.6</v>
      </c>
      <c r="L196" s="86">
        <f t="shared" si="65"/>
        <v>65035.799999999996</v>
      </c>
      <c r="M196" s="84">
        <f t="shared" si="66"/>
        <v>0.10066748353292396</v>
      </c>
    </row>
    <row r="197" spans="1:17" x14ac:dyDescent="0.2">
      <c r="A197" s="100" t="s">
        <v>56</v>
      </c>
      <c r="B197" s="85">
        <v>513</v>
      </c>
      <c r="C197" s="86">
        <f>SIUC!C19</f>
        <v>0</v>
      </c>
      <c r="D197" s="84">
        <f t="shared" si="61"/>
        <v>-1</v>
      </c>
      <c r="E197" s="85">
        <v>269.10000000000002</v>
      </c>
      <c r="F197" s="86">
        <f>SIUC!D19</f>
        <v>837.2</v>
      </c>
      <c r="G197" s="84">
        <f t="shared" si="62"/>
        <v>2.1111111111111112</v>
      </c>
      <c r="H197" s="85">
        <v>1434.7</v>
      </c>
      <c r="I197" s="86">
        <f>SIUC!E19</f>
        <v>1265.7</v>
      </c>
      <c r="J197" s="84">
        <f t="shared" si="63"/>
        <v>-0.11779466090471875</v>
      </c>
      <c r="K197" s="86">
        <f t="shared" si="64"/>
        <v>2216.8000000000002</v>
      </c>
      <c r="L197" s="86">
        <f t="shared" si="65"/>
        <v>2102.9</v>
      </c>
      <c r="M197" s="84">
        <f t="shared" si="66"/>
        <v>-5.1380368098159546E-2</v>
      </c>
    </row>
    <row r="198" spans="1:17" x14ac:dyDescent="0.2">
      <c r="A198" s="100" t="s">
        <v>57</v>
      </c>
      <c r="B198" s="85">
        <v>419.5</v>
      </c>
      <c r="C198" s="86">
        <f>SIUC!C20</f>
        <v>0</v>
      </c>
      <c r="D198" s="84">
        <f t="shared" si="61"/>
        <v>-1</v>
      </c>
      <c r="E198" s="85">
        <v>72.5</v>
      </c>
      <c r="F198" s="86">
        <f>SIUC!D20</f>
        <v>433</v>
      </c>
      <c r="G198" s="84">
        <f t="shared" si="62"/>
        <v>4.9724137931034482</v>
      </c>
      <c r="H198" s="85">
        <v>458.4</v>
      </c>
      <c r="I198" s="86">
        <f>SIUC!E20</f>
        <v>696.1</v>
      </c>
      <c r="J198" s="84">
        <f t="shared" si="63"/>
        <v>0.5185427574171031</v>
      </c>
      <c r="K198" s="86">
        <f t="shared" si="64"/>
        <v>950.4</v>
      </c>
      <c r="L198" s="86">
        <f t="shared" si="65"/>
        <v>1129.0999999999999</v>
      </c>
      <c r="M198" s="84">
        <f t="shared" si="66"/>
        <v>0.18802609427609421</v>
      </c>
    </row>
    <row r="199" spans="1:17" x14ac:dyDescent="0.2">
      <c r="A199" s="100" t="s">
        <v>58</v>
      </c>
      <c r="B199" s="85">
        <v>0</v>
      </c>
      <c r="C199" s="86">
        <f>SIUC!C21</f>
        <v>0</v>
      </c>
      <c r="D199" s="84">
        <f t="shared" si="61"/>
        <v>0</v>
      </c>
      <c r="E199" s="85">
        <v>0</v>
      </c>
      <c r="F199" s="86">
        <f>SIUC!D21</f>
        <v>0</v>
      </c>
      <c r="G199" s="84">
        <f t="shared" si="62"/>
        <v>0</v>
      </c>
      <c r="H199" s="85">
        <v>0</v>
      </c>
      <c r="I199" s="86">
        <f>SIUC!E21</f>
        <v>0</v>
      </c>
      <c r="J199" s="84">
        <f t="shared" si="63"/>
        <v>0</v>
      </c>
      <c r="K199" s="86">
        <f t="shared" si="64"/>
        <v>0</v>
      </c>
      <c r="L199" s="86">
        <f t="shared" si="65"/>
        <v>0</v>
      </c>
      <c r="M199" s="84">
        <f t="shared" si="66"/>
        <v>0</v>
      </c>
    </row>
    <row r="200" spans="1:17" x14ac:dyDescent="0.2">
      <c r="A200" s="100" t="s">
        <v>59</v>
      </c>
      <c r="B200" s="85">
        <v>0</v>
      </c>
      <c r="C200" s="86">
        <f>SIUC!C22</f>
        <v>0</v>
      </c>
      <c r="D200" s="84">
        <f t="shared" si="61"/>
        <v>0</v>
      </c>
      <c r="E200" s="85">
        <v>787.5</v>
      </c>
      <c r="F200" s="86">
        <f>SIUC!D22</f>
        <v>365</v>
      </c>
      <c r="G200" s="84">
        <f t="shared" si="62"/>
        <v>-0.53650793650793649</v>
      </c>
      <c r="H200" s="85">
        <v>1676.9</v>
      </c>
      <c r="I200" s="86">
        <f>SIUC!E22</f>
        <v>2417.3000000000002</v>
      </c>
      <c r="J200" s="84">
        <f t="shared" si="63"/>
        <v>0.44152901186713583</v>
      </c>
      <c r="K200" s="86">
        <f t="shared" si="64"/>
        <v>2464.4</v>
      </c>
      <c r="L200" s="86">
        <f t="shared" si="65"/>
        <v>2782.3</v>
      </c>
      <c r="M200" s="84">
        <f t="shared" si="66"/>
        <v>0.12899691608505115</v>
      </c>
    </row>
    <row r="201" spans="1:17" x14ac:dyDescent="0.2">
      <c r="A201" s="100" t="s">
        <v>63</v>
      </c>
      <c r="B201" s="85">
        <v>-1.7999999999592546</v>
      </c>
      <c r="C201" s="86">
        <f>SIUC!C23+SIUC!C24</f>
        <v>0</v>
      </c>
      <c r="D201" s="84">
        <f t="shared" si="61"/>
        <v>-1</v>
      </c>
      <c r="E201" s="85">
        <v>0</v>
      </c>
      <c r="F201" s="86">
        <f>SIUC!D23+SIUC!D24</f>
        <v>0</v>
      </c>
      <c r="G201" s="84">
        <f t="shared" si="62"/>
        <v>0</v>
      </c>
      <c r="H201" s="85">
        <v>447.4</v>
      </c>
      <c r="I201" s="86">
        <f>SIUC!E23+SIUC!E24</f>
        <v>291</v>
      </c>
      <c r="J201" s="84">
        <f t="shared" si="63"/>
        <v>-0.34957532409476977</v>
      </c>
      <c r="K201" s="86">
        <f t="shared" si="64"/>
        <v>445.60000000004072</v>
      </c>
      <c r="L201" s="86">
        <f t="shared" si="65"/>
        <v>291</v>
      </c>
      <c r="M201" s="84">
        <f t="shared" si="66"/>
        <v>-0.34694793536810276</v>
      </c>
    </row>
    <row r="202" spans="1:17" x14ac:dyDescent="0.2">
      <c r="A202" s="100" t="s">
        <v>60</v>
      </c>
      <c r="B202" s="85">
        <v>4939.6000000000004</v>
      </c>
      <c r="C202" s="86">
        <f>SIUC!C25</f>
        <v>4939.6000000000004</v>
      </c>
      <c r="D202" s="84">
        <f t="shared" si="61"/>
        <v>0</v>
      </c>
      <c r="E202" s="85">
        <v>0</v>
      </c>
      <c r="F202" s="86">
        <f>SIUC!D25</f>
        <v>-3081</v>
      </c>
      <c r="G202" s="84">
        <f t="shared" si="62"/>
        <v>0</v>
      </c>
      <c r="H202" s="85">
        <v>0</v>
      </c>
      <c r="I202" s="86">
        <f>SIUC!E25</f>
        <v>905.8</v>
      </c>
      <c r="J202" s="84">
        <f t="shared" si="63"/>
        <v>0</v>
      </c>
      <c r="K202" s="86">
        <f t="shared" si="64"/>
        <v>4939.6000000000004</v>
      </c>
      <c r="L202" s="86">
        <f t="shared" si="65"/>
        <v>2764.4000000000005</v>
      </c>
      <c r="M202" s="84">
        <f t="shared" si="66"/>
        <v>-0.44035954328285687</v>
      </c>
    </row>
    <row r="203" spans="1:17" x14ac:dyDescent="0.2">
      <c r="A203" s="100" t="s">
        <v>61</v>
      </c>
      <c r="B203" s="85">
        <v>15</v>
      </c>
      <c r="C203" s="86">
        <f>SIUC!C26-C204</f>
        <v>15</v>
      </c>
      <c r="D203" s="84">
        <f t="shared" si="61"/>
        <v>0</v>
      </c>
      <c r="E203" s="85">
        <v>87.5</v>
      </c>
      <c r="F203" s="86">
        <f>SIUC!D26-F204</f>
        <v>99.299999999999955</v>
      </c>
      <c r="G203" s="84">
        <f t="shared" si="62"/>
        <v>0.13485714285714234</v>
      </c>
      <c r="H203" s="85">
        <v>0</v>
      </c>
      <c r="I203" s="86">
        <f>SIUC!E26-I204</f>
        <v>0</v>
      </c>
      <c r="J203" s="84">
        <f t="shared" si="63"/>
        <v>0</v>
      </c>
      <c r="K203" s="86">
        <f t="shared" si="64"/>
        <v>102.5</v>
      </c>
      <c r="L203" s="86">
        <f t="shared" si="65"/>
        <v>114.29999999999995</v>
      </c>
      <c r="M203" s="84">
        <f t="shared" si="66"/>
        <v>0.11512195121951176</v>
      </c>
    </row>
    <row r="204" spans="1:17" ht="16" thickBot="1" x14ac:dyDescent="0.25">
      <c r="A204" s="100" t="s">
        <v>48</v>
      </c>
      <c r="B204" s="85">
        <v>0</v>
      </c>
      <c r="C204" s="86">
        <f>SIUC!C38</f>
        <v>0</v>
      </c>
      <c r="D204" s="84">
        <f t="shared" si="61"/>
        <v>0</v>
      </c>
      <c r="E204" s="85">
        <v>956.5</v>
      </c>
      <c r="F204" s="86">
        <f>SIUC!D38</f>
        <v>966.7</v>
      </c>
      <c r="G204" s="84">
        <f t="shared" si="62"/>
        <v>1.0663878724516514E-2</v>
      </c>
      <c r="H204" s="85">
        <v>12249.8</v>
      </c>
      <c r="I204" s="86">
        <f>SIUC!E38</f>
        <v>10925</v>
      </c>
      <c r="J204" s="84">
        <f t="shared" si="63"/>
        <v>-0.10814870446864433</v>
      </c>
      <c r="K204" s="86">
        <f t="shared" si="64"/>
        <v>13206.3</v>
      </c>
      <c r="L204" s="86">
        <f t="shared" si="65"/>
        <v>11891.7</v>
      </c>
      <c r="M204" s="84">
        <f t="shared" si="66"/>
        <v>-9.9543399741032587E-2</v>
      </c>
    </row>
    <row r="205" spans="1:17" ht="16" thickBot="1" x14ac:dyDescent="0.25">
      <c r="A205" s="87" t="s">
        <v>62</v>
      </c>
      <c r="B205" s="88">
        <f>SUM(B190:B204)</f>
        <v>98461.200000000041</v>
      </c>
      <c r="C205" s="89">
        <f>SUM(C190:C204)</f>
        <v>102232.80000000002</v>
      </c>
      <c r="D205" s="90">
        <f t="shared" si="61"/>
        <v>3.83054441749641E-2</v>
      </c>
      <c r="E205" s="88">
        <f>SUM(E190:E204)</f>
        <v>70961.3</v>
      </c>
      <c r="F205" s="89">
        <f>SUM(F190:F204)</f>
        <v>70445.999999999985</v>
      </c>
      <c r="G205" s="90">
        <f t="shared" si="62"/>
        <v>-7.2617046192786413E-3</v>
      </c>
      <c r="H205" s="88">
        <f>SUM(H190:H204)</f>
        <v>176254.69999999998</v>
      </c>
      <c r="I205" s="89">
        <f>SUM(I190:I204)</f>
        <v>177546.5</v>
      </c>
      <c r="J205" s="90">
        <f t="shared" si="63"/>
        <v>7.3291662576942208E-3</v>
      </c>
      <c r="K205" s="88">
        <f t="shared" ref="K205:L205" si="67">SUM(K190:K204)</f>
        <v>345677.2</v>
      </c>
      <c r="L205" s="89">
        <f t="shared" si="67"/>
        <v>350225.29999999993</v>
      </c>
      <c r="M205" s="90">
        <f t="shared" si="66"/>
        <v>1.3157072552080144E-2</v>
      </c>
    </row>
    <row r="206" spans="1:17" x14ac:dyDescent="0.2">
      <c r="A206" s="118" t="s">
        <v>104</v>
      </c>
      <c r="B206" s="118"/>
      <c r="C206" s="118"/>
      <c r="D206" s="118"/>
      <c r="E206" s="118"/>
      <c r="F206" s="118"/>
      <c r="G206" s="118"/>
      <c r="H206" s="118"/>
      <c r="I206" s="118"/>
      <c r="J206" s="118"/>
      <c r="K206" s="118"/>
      <c r="L206" s="118"/>
      <c r="M206" s="118"/>
    </row>
    <row r="207" spans="1:17" x14ac:dyDescent="0.2">
      <c r="A207" s="118"/>
      <c r="B207" s="118"/>
      <c r="C207" s="118"/>
      <c r="D207" s="118"/>
      <c r="E207" s="118"/>
      <c r="F207" s="118"/>
      <c r="G207" s="118"/>
      <c r="H207" s="118"/>
      <c r="I207" s="118"/>
      <c r="J207" s="118"/>
      <c r="K207" s="118"/>
      <c r="L207" s="118"/>
      <c r="M207" s="118"/>
    </row>
    <row r="208" spans="1:17" x14ac:dyDescent="0.2">
      <c r="A208" s="117" t="s">
        <v>85</v>
      </c>
      <c r="B208" s="117"/>
      <c r="C208" s="117"/>
      <c r="D208" s="117"/>
      <c r="E208" s="117"/>
      <c r="F208" s="117"/>
      <c r="G208" s="117"/>
      <c r="H208" s="117"/>
      <c r="I208" s="117"/>
      <c r="J208" s="117"/>
      <c r="K208" s="117"/>
      <c r="L208" s="117"/>
      <c r="M208" s="117"/>
    </row>
    <row r="209" spans="1:17" x14ac:dyDescent="0.2">
      <c r="A209" s="117" t="str">
        <f>A2</f>
        <v>Total Expenditures by Object, Fiscal Years 2021 and 2022</v>
      </c>
      <c r="B209" s="117"/>
      <c r="C209" s="117"/>
      <c r="D209" s="117"/>
      <c r="E209" s="117"/>
      <c r="F209" s="117"/>
      <c r="G209" s="117"/>
      <c r="H209" s="117"/>
      <c r="I209" s="117"/>
      <c r="J209" s="117"/>
      <c r="K209" s="117"/>
      <c r="L209" s="117"/>
      <c r="M209" s="117"/>
    </row>
    <row r="210" spans="1:17" ht="16" thickBot="1" x14ac:dyDescent="0.25">
      <c r="A210" s="114" t="s">
        <v>67</v>
      </c>
      <c r="B210" s="114"/>
      <c r="C210" s="114"/>
      <c r="D210" s="114"/>
      <c r="E210" s="114"/>
      <c r="F210" s="114"/>
      <c r="G210" s="114"/>
      <c r="H210" s="114"/>
      <c r="I210" s="114"/>
      <c r="J210" s="114"/>
      <c r="K210" s="114"/>
      <c r="L210" s="114"/>
      <c r="M210" s="114"/>
    </row>
    <row r="211" spans="1:17" x14ac:dyDescent="0.2">
      <c r="A211" s="115" t="s">
        <v>86</v>
      </c>
      <c r="B211" s="111" t="s">
        <v>102</v>
      </c>
      <c r="C211" s="112"/>
      <c r="D211" s="113"/>
      <c r="E211" s="111" t="s">
        <v>103</v>
      </c>
      <c r="F211" s="112"/>
      <c r="G211" s="113"/>
      <c r="H211" s="111" t="s">
        <v>11</v>
      </c>
      <c r="I211" s="112"/>
      <c r="J211" s="113"/>
      <c r="K211" s="111" t="s">
        <v>65</v>
      </c>
      <c r="L211" s="112"/>
      <c r="M211" s="113"/>
    </row>
    <row r="212" spans="1:17" ht="33" thickBot="1" x14ac:dyDescent="0.25">
      <c r="A212" s="116"/>
      <c r="B212" s="79" t="str">
        <f>B5</f>
        <v>FY2021</v>
      </c>
      <c r="C212" s="80" t="str">
        <f>C5</f>
        <v>FY2022</v>
      </c>
      <c r="D212" s="81" t="s">
        <v>64</v>
      </c>
      <c r="E212" s="79" t="str">
        <f>E5</f>
        <v>FY2021</v>
      </c>
      <c r="F212" s="80" t="str">
        <f>F5</f>
        <v>FY2022</v>
      </c>
      <c r="G212" s="81" t="s">
        <v>64</v>
      </c>
      <c r="H212" s="79" t="str">
        <f>H5</f>
        <v>FY2021</v>
      </c>
      <c r="I212" s="80" t="str">
        <f>I5</f>
        <v>FY2022</v>
      </c>
      <c r="J212" s="81" t="s">
        <v>64</v>
      </c>
      <c r="K212" s="79" t="str">
        <f>K5</f>
        <v>FY2021</v>
      </c>
      <c r="L212" s="80" t="str">
        <f>L5</f>
        <v>FY2022</v>
      </c>
      <c r="M212" s="81" t="s">
        <v>64</v>
      </c>
    </row>
    <row r="213" spans="1:17" x14ac:dyDescent="0.2">
      <c r="A213" s="99" t="s">
        <v>49</v>
      </c>
      <c r="B213" s="96">
        <v>56170.6</v>
      </c>
      <c r="C213" s="97">
        <f>SIUE!C12</f>
        <v>59995.899999999994</v>
      </c>
      <c r="D213" s="98">
        <f>IFERROR((C213-B213)/(B213),0)</f>
        <v>6.8101462330827797E-2</v>
      </c>
      <c r="E213" s="96">
        <v>65396.7</v>
      </c>
      <c r="F213" s="97">
        <f>SIUE!D12</f>
        <v>64092.800000000003</v>
      </c>
      <c r="G213" s="98">
        <f>IFERROR((F213-E213)/(E213),0)</f>
        <v>-1.9938314930263976E-2</v>
      </c>
      <c r="H213" s="96">
        <v>34273.5</v>
      </c>
      <c r="I213" s="97">
        <f>SIUE!E12</f>
        <v>36616.199999999997</v>
      </c>
      <c r="J213" s="98">
        <f>IFERROR((I213-H213)/(H213),0)</f>
        <v>6.8353100792157118E-2</v>
      </c>
      <c r="K213" s="97">
        <f>B213+E213+H213</f>
        <v>155840.79999999999</v>
      </c>
      <c r="L213" s="97">
        <f>C213+F213+I213</f>
        <v>160704.9</v>
      </c>
      <c r="M213" s="98">
        <f>IFERROR((L213-K213)/(K213),0)</f>
        <v>3.1211980431311993E-2</v>
      </c>
    </row>
    <row r="214" spans="1:17" s="76" customFormat="1" x14ac:dyDescent="0.2">
      <c r="A214" s="100" t="s">
        <v>50</v>
      </c>
      <c r="B214" s="85">
        <v>0</v>
      </c>
      <c r="C214" s="86">
        <f>SIUE!C13</f>
        <v>0</v>
      </c>
      <c r="D214" s="84">
        <f t="shared" ref="D214:D228" si="68">IFERROR((C214-B214)/(B214),0)</f>
        <v>0</v>
      </c>
      <c r="E214" s="85">
        <v>1847</v>
      </c>
      <c r="F214" s="86">
        <f>SIUE!D13</f>
        <v>1925.6</v>
      </c>
      <c r="G214" s="84">
        <f t="shared" ref="G214:G228" si="69">IFERROR((F214-E214)/(E214),0)</f>
        <v>4.255549539794256E-2</v>
      </c>
      <c r="H214" s="85">
        <v>132.30000000000001</v>
      </c>
      <c r="I214" s="86">
        <f>SIUE!E13</f>
        <v>131.19999999999999</v>
      </c>
      <c r="J214" s="84">
        <f t="shared" ref="J214:J228" si="70">IFERROR((I214-H214)/(H214),0)</f>
        <v>-8.3144368858656288E-3</v>
      </c>
      <c r="K214" s="86">
        <f t="shared" ref="K214:K227" si="71">B214+E214+H214</f>
        <v>1979.3</v>
      </c>
      <c r="L214" s="86">
        <f t="shared" ref="L214:L227" si="72">C214+F214+I214</f>
        <v>2056.7999999999997</v>
      </c>
      <c r="M214" s="84">
        <f t="shared" ref="M214:M228" si="73">IFERROR((L214-K214)/(K214),0)</f>
        <v>3.9155256909008118E-2</v>
      </c>
      <c r="N214" s="75"/>
      <c r="O214" s="75"/>
      <c r="P214" s="75"/>
      <c r="Q214" s="75"/>
    </row>
    <row r="215" spans="1:17" s="76" customFormat="1" x14ac:dyDescent="0.2">
      <c r="A215" s="100" t="s">
        <v>51</v>
      </c>
      <c r="B215" s="85">
        <v>578.20000000000005</v>
      </c>
      <c r="C215" s="86">
        <f>SIUE!C14</f>
        <v>609.29999999999995</v>
      </c>
      <c r="D215" s="84">
        <f t="shared" si="68"/>
        <v>5.3787616741611741E-2</v>
      </c>
      <c r="E215" s="85">
        <v>16101</v>
      </c>
      <c r="F215" s="86">
        <f>SIUE!D14</f>
        <v>15410.1</v>
      </c>
      <c r="G215" s="84">
        <f t="shared" si="69"/>
        <v>-4.2910378237376541E-2</v>
      </c>
      <c r="H215" s="85">
        <v>17046.900000000001</v>
      </c>
      <c r="I215" s="86">
        <f>SIUE!E14</f>
        <v>24652.399999999998</v>
      </c>
      <c r="J215" s="84">
        <f t="shared" si="70"/>
        <v>0.44615149968615969</v>
      </c>
      <c r="K215" s="86">
        <f t="shared" si="71"/>
        <v>33726.100000000006</v>
      </c>
      <c r="L215" s="86">
        <f t="shared" si="72"/>
        <v>40671.799999999996</v>
      </c>
      <c r="M215" s="84">
        <f t="shared" si="73"/>
        <v>0.20594435763399827</v>
      </c>
      <c r="N215" s="75"/>
      <c r="O215" s="75"/>
      <c r="P215" s="75"/>
      <c r="Q215" s="75"/>
    </row>
    <row r="216" spans="1:17" s="76" customFormat="1" x14ac:dyDescent="0.2">
      <c r="A216" s="100" t="s">
        <v>52</v>
      </c>
      <c r="B216" s="85">
        <v>0</v>
      </c>
      <c r="C216" s="86">
        <f>SIUE!C15</f>
        <v>0</v>
      </c>
      <c r="D216" s="84">
        <f t="shared" si="68"/>
        <v>0</v>
      </c>
      <c r="E216" s="85">
        <v>29.7</v>
      </c>
      <c r="F216" s="86">
        <f>SIUE!D15</f>
        <v>169.8</v>
      </c>
      <c r="G216" s="84">
        <f t="shared" si="69"/>
        <v>4.717171717171718</v>
      </c>
      <c r="H216" s="85">
        <v>72.599999999999994</v>
      </c>
      <c r="I216" s="86">
        <f>SIUE!E15</f>
        <v>386.4</v>
      </c>
      <c r="J216" s="84">
        <f t="shared" si="70"/>
        <v>4.3223140495867769</v>
      </c>
      <c r="K216" s="86">
        <f t="shared" si="71"/>
        <v>102.3</v>
      </c>
      <c r="L216" s="86">
        <f t="shared" si="72"/>
        <v>556.20000000000005</v>
      </c>
      <c r="M216" s="84">
        <f t="shared" si="73"/>
        <v>4.4369501466275665</v>
      </c>
      <c r="N216" s="77"/>
      <c r="O216" s="77"/>
      <c r="P216" s="77"/>
      <c r="Q216" s="77"/>
    </row>
    <row r="217" spans="1:17" ht="14.25" customHeight="1" x14ac:dyDescent="0.2">
      <c r="A217" s="100" t="s">
        <v>53</v>
      </c>
      <c r="B217" s="85">
        <v>0</v>
      </c>
      <c r="C217" s="86">
        <f>SIUE!C16</f>
        <v>12.7</v>
      </c>
      <c r="D217" s="84">
        <f t="shared" si="68"/>
        <v>0</v>
      </c>
      <c r="E217" s="85">
        <v>1382.3</v>
      </c>
      <c r="F217" s="86">
        <f>SIUE!D16</f>
        <v>1405.8</v>
      </c>
      <c r="G217" s="84">
        <f t="shared" si="69"/>
        <v>1.7000651088765101E-2</v>
      </c>
      <c r="H217" s="85">
        <v>3692.3</v>
      </c>
      <c r="I217" s="86">
        <f>SIUE!E16</f>
        <v>3907.9</v>
      </c>
      <c r="J217" s="84">
        <f t="shared" si="70"/>
        <v>5.8391788316225629E-2</v>
      </c>
      <c r="K217" s="86">
        <f t="shared" si="71"/>
        <v>5074.6000000000004</v>
      </c>
      <c r="L217" s="86">
        <f t="shared" si="72"/>
        <v>5326.4</v>
      </c>
      <c r="M217" s="84">
        <f t="shared" si="73"/>
        <v>4.9619674457099923E-2</v>
      </c>
    </row>
    <row r="218" spans="1:17" x14ac:dyDescent="0.2">
      <c r="A218" s="100" t="s">
        <v>54</v>
      </c>
      <c r="B218" s="85">
        <v>0</v>
      </c>
      <c r="C218" s="86">
        <f>SIUE!C17</f>
        <v>3.2</v>
      </c>
      <c r="D218" s="84">
        <f t="shared" si="68"/>
        <v>0</v>
      </c>
      <c r="E218" s="85">
        <v>3394.2</v>
      </c>
      <c r="F218" s="86">
        <f>SIUE!D17</f>
        <v>1632.8</v>
      </c>
      <c r="G218" s="84">
        <f t="shared" si="69"/>
        <v>-0.51894408107948853</v>
      </c>
      <c r="H218" s="85">
        <v>3857.8</v>
      </c>
      <c r="I218" s="86">
        <f>SIUE!E17</f>
        <v>3922.7000000000003</v>
      </c>
      <c r="J218" s="84">
        <f t="shared" si="70"/>
        <v>1.6823059775001318E-2</v>
      </c>
      <c r="K218" s="86">
        <f t="shared" si="71"/>
        <v>7252</v>
      </c>
      <c r="L218" s="86">
        <f t="shared" si="72"/>
        <v>5558.7000000000007</v>
      </c>
      <c r="M218" s="84">
        <f t="shared" si="73"/>
        <v>-0.23349420849420841</v>
      </c>
    </row>
    <row r="219" spans="1:17" x14ac:dyDescent="0.2">
      <c r="A219" s="100" t="s">
        <v>55</v>
      </c>
      <c r="B219" s="85">
        <v>2</v>
      </c>
      <c r="C219" s="86">
        <f>SIUE!C18</f>
        <v>2</v>
      </c>
      <c r="D219" s="84">
        <f t="shared" si="68"/>
        <v>0</v>
      </c>
      <c r="E219" s="85">
        <v>19882.5</v>
      </c>
      <c r="F219" s="86">
        <f>SIUE!D18</f>
        <v>21598.6</v>
      </c>
      <c r="G219" s="84">
        <f t="shared" si="69"/>
        <v>8.6312083490506647E-2</v>
      </c>
      <c r="H219" s="85">
        <v>39183</v>
      </c>
      <c r="I219" s="86">
        <f>SIUE!E18</f>
        <v>50604.800000000003</v>
      </c>
      <c r="J219" s="84">
        <f t="shared" si="70"/>
        <v>0.29149886430339694</v>
      </c>
      <c r="K219" s="86">
        <f t="shared" si="71"/>
        <v>59067.5</v>
      </c>
      <c r="L219" s="86">
        <f t="shared" si="72"/>
        <v>72205.399999999994</v>
      </c>
      <c r="M219" s="84">
        <f t="shared" si="73"/>
        <v>0.22242180556143384</v>
      </c>
    </row>
    <row r="220" spans="1:17" x14ac:dyDescent="0.2">
      <c r="A220" s="100" t="s">
        <v>56</v>
      </c>
      <c r="B220" s="85">
        <v>22.4</v>
      </c>
      <c r="C220" s="86">
        <f>SIUE!C19</f>
        <v>7</v>
      </c>
      <c r="D220" s="84">
        <f t="shared" si="68"/>
        <v>-0.6875</v>
      </c>
      <c r="E220" s="85">
        <v>1042.2</v>
      </c>
      <c r="F220" s="86">
        <f>SIUE!D19</f>
        <v>1082.9000000000001</v>
      </c>
      <c r="G220" s="84">
        <f t="shared" si="69"/>
        <v>3.9052005373248939E-2</v>
      </c>
      <c r="H220" s="85">
        <v>1410.5</v>
      </c>
      <c r="I220" s="86">
        <f>SIUE!E19</f>
        <v>1411.8999999999999</v>
      </c>
      <c r="J220" s="84">
        <f t="shared" si="70"/>
        <v>9.9255583126541197E-4</v>
      </c>
      <c r="K220" s="86">
        <f t="shared" si="71"/>
        <v>2475.1000000000004</v>
      </c>
      <c r="L220" s="86">
        <f t="shared" si="72"/>
        <v>2501.8000000000002</v>
      </c>
      <c r="M220" s="84">
        <f t="shared" si="73"/>
        <v>1.0787442931598648E-2</v>
      </c>
    </row>
    <row r="221" spans="1:17" x14ac:dyDescent="0.2">
      <c r="A221" s="100" t="s">
        <v>57</v>
      </c>
      <c r="B221" s="85">
        <v>1.2</v>
      </c>
      <c r="C221" s="86">
        <f>SIUE!C20</f>
        <v>1.2</v>
      </c>
      <c r="D221" s="84">
        <f t="shared" si="68"/>
        <v>0</v>
      </c>
      <c r="E221" s="85">
        <v>186</v>
      </c>
      <c r="F221" s="86">
        <f>SIUE!D20</f>
        <v>591.4</v>
      </c>
      <c r="G221" s="84">
        <f t="shared" si="69"/>
        <v>2.1795698924731179</v>
      </c>
      <c r="H221" s="85">
        <v>179.9</v>
      </c>
      <c r="I221" s="86">
        <f>SIUE!E20</f>
        <v>328.4</v>
      </c>
      <c r="J221" s="84">
        <f t="shared" si="70"/>
        <v>0.82545858810450234</v>
      </c>
      <c r="K221" s="86">
        <f t="shared" si="71"/>
        <v>367.1</v>
      </c>
      <c r="L221" s="86">
        <f t="shared" si="72"/>
        <v>921</v>
      </c>
      <c r="M221" s="84">
        <f t="shared" si="73"/>
        <v>1.5088531735222008</v>
      </c>
    </row>
    <row r="222" spans="1:17" x14ac:dyDescent="0.2">
      <c r="A222" s="100" t="s">
        <v>58</v>
      </c>
      <c r="B222" s="85">
        <v>0</v>
      </c>
      <c r="C222" s="86">
        <f>SIUE!C21</f>
        <v>0</v>
      </c>
      <c r="D222" s="84">
        <f t="shared" si="68"/>
        <v>0</v>
      </c>
      <c r="E222" s="85">
        <v>0</v>
      </c>
      <c r="F222" s="86">
        <f>SIUE!D21</f>
        <v>0</v>
      </c>
      <c r="G222" s="84">
        <f t="shared" si="69"/>
        <v>0</v>
      </c>
      <c r="H222" s="85">
        <v>0</v>
      </c>
      <c r="I222" s="86">
        <f>SIUE!E21</f>
        <v>0</v>
      </c>
      <c r="J222" s="84">
        <f t="shared" si="70"/>
        <v>0</v>
      </c>
      <c r="K222" s="86">
        <f t="shared" si="71"/>
        <v>0</v>
      </c>
      <c r="L222" s="86">
        <f t="shared" si="72"/>
        <v>0</v>
      </c>
      <c r="M222" s="84">
        <f t="shared" si="73"/>
        <v>0</v>
      </c>
    </row>
    <row r="223" spans="1:17" x14ac:dyDescent="0.2">
      <c r="A223" s="100" t="s">
        <v>59</v>
      </c>
      <c r="B223" s="85">
        <v>0</v>
      </c>
      <c r="C223" s="86">
        <f>SIUE!C22</f>
        <v>0</v>
      </c>
      <c r="D223" s="84">
        <f t="shared" si="68"/>
        <v>0</v>
      </c>
      <c r="E223" s="85">
        <v>62.5</v>
      </c>
      <c r="F223" s="86">
        <f>SIUE!D22</f>
        <v>1.4</v>
      </c>
      <c r="G223" s="84">
        <f t="shared" si="69"/>
        <v>-0.97760000000000002</v>
      </c>
      <c r="H223" s="85">
        <v>2255.1</v>
      </c>
      <c r="I223" s="86">
        <f>SIUE!E22</f>
        <v>697.6</v>
      </c>
      <c r="J223" s="84">
        <f t="shared" si="70"/>
        <v>-0.69065673362600333</v>
      </c>
      <c r="K223" s="86">
        <f t="shared" si="71"/>
        <v>2317.6</v>
      </c>
      <c r="L223" s="86">
        <f t="shared" si="72"/>
        <v>699</v>
      </c>
      <c r="M223" s="84">
        <f t="shared" si="73"/>
        <v>-0.69839489126682774</v>
      </c>
    </row>
    <row r="224" spans="1:17" x14ac:dyDescent="0.2">
      <c r="A224" s="100" t="s">
        <v>63</v>
      </c>
      <c r="B224" s="85">
        <v>0</v>
      </c>
      <c r="C224" s="86">
        <f>SIUE!C23+SIUE!C24</f>
        <v>0</v>
      </c>
      <c r="D224" s="84">
        <f t="shared" si="68"/>
        <v>0</v>
      </c>
      <c r="E224" s="85">
        <v>0</v>
      </c>
      <c r="F224" s="86">
        <f>SIUE!D23+SIUE!D24</f>
        <v>0</v>
      </c>
      <c r="G224" s="84">
        <f t="shared" si="69"/>
        <v>0</v>
      </c>
      <c r="H224" s="85">
        <v>2442.1</v>
      </c>
      <c r="I224" s="86">
        <f>SIUE!E23+SIUE!E24</f>
        <v>506.3</v>
      </c>
      <c r="J224" s="84">
        <f t="shared" si="70"/>
        <v>-0.79267843249662173</v>
      </c>
      <c r="K224" s="86">
        <f t="shared" si="71"/>
        <v>2442.1</v>
      </c>
      <c r="L224" s="86">
        <f t="shared" si="72"/>
        <v>506.3</v>
      </c>
      <c r="M224" s="84">
        <f t="shared" si="73"/>
        <v>-0.79267843249662173</v>
      </c>
    </row>
    <row r="225" spans="1:17" x14ac:dyDescent="0.2">
      <c r="A225" s="100" t="s">
        <v>60</v>
      </c>
      <c r="B225" s="85">
        <v>2106.3000000000002</v>
      </c>
      <c r="C225" s="86">
        <f>SIUE!C25</f>
        <v>2106.3000000000002</v>
      </c>
      <c r="D225" s="84">
        <f t="shared" si="68"/>
        <v>0</v>
      </c>
      <c r="E225" s="85">
        <v>-447.4</v>
      </c>
      <c r="F225" s="86">
        <f>SIUE!D25</f>
        <v>-382.2</v>
      </c>
      <c r="G225" s="84">
        <f t="shared" si="69"/>
        <v>-0.14573088958426461</v>
      </c>
      <c r="H225" s="85">
        <v>419.6</v>
      </c>
      <c r="I225" s="86">
        <f>SIUE!E25</f>
        <v>417.6</v>
      </c>
      <c r="J225" s="84">
        <f t="shared" si="70"/>
        <v>-4.766444232602478E-3</v>
      </c>
      <c r="K225" s="86">
        <f t="shared" si="71"/>
        <v>2078.5</v>
      </c>
      <c r="L225" s="86">
        <f t="shared" si="72"/>
        <v>2141.7000000000003</v>
      </c>
      <c r="M225" s="84">
        <f t="shared" si="73"/>
        <v>3.0406543180178144E-2</v>
      </c>
    </row>
    <row r="226" spans="1:17" x14ac:dyDescent="0.2">
      <c r="A226" s="100" t="s">
        <v>61</v>
      </c>
      <c r="B226" s="85">
        <v>0</v>
      </c>
      <c r="C226" s="86">
        <f>SIUE!C26-C227</f>
        <v>0</v>
      </c>
      <c r="D226" s="84">
        <f t="shared" si="68"/>
        <v>0</v>
      </c>
      <c r="E226" s="85">
        <v>119.69999999999999</v>
      </c>
      <c r="F226" s="86">
        <f>SIUE!D26-F227</f>
        <v>56.300000000000011</v>
      </c>
      <c r="G226" s="84">
        <f t="shared" si="69"/>
        <v>-0.52965747702589794</v>
      </c>
      <c r="H226" s="85">
        <v>24584.1</v>
      </c>
      <c r="I226" s="86">
        <f>SIUE!E26-I227</f>
        <v>24982</v>
      </c>
      <c r="J226" s="84">
        <f t="shared" si="70"/>
        <v>1.6185257951277513E-2</v>
      </c>
      <c r="K226" s="86">
        <f t="shared" si="71"/>
        <v>24703.8</v>
      </c>
      <c r="L226" s="86">
        <f t="shared" si="72"/>
        <v>25038.3</v>
      </c>
      <c r="M226" s="84">
        <f t="shared" si="73"/>
        <v>1.354042697884536E-2</v>
      </c>
    </row>
    <row r="227" spans="1:17" ht="16" thickBot="1" x14ac:dyDescent="0.25">
      <c r="A227" s="100" t="s">
        <v>48</v>
      </c>
      <c r="B227" s="85">
        <v>0</v>
      </c>
      <c r="C227" s="86">
        <f>SIUE!C38</f>
        <v>0</v>
      </c>
      <c r="D227" s="84">
        <f t="shared" si="68"/>
        <v>0</v>
      </c>
      <c r="E227" s="85">
        <v>387.1</v>
      </c>
      <c r="F227" s="86">
        <f>SIUE!D38</f>
        <v>386.2</v>
      </c>
      <c r="G227" s="84">
        <f t="shared" si="69"/>
        <v>-2.3249806251615449E-3</v>
      </c>
      <c r="H227" s="85">
        <v>14541</v>
      </c>
      <c r="I227" s="86">
        <f>SIUE!E38</f>
        <v>18785.099999999999</v>
      </c>
      <c r="J227" s="84">
        <f t="shared" si="70"/>
        <v>0.29187126057355056</v>
      </c>
      <c r="K227" s="86">
        <f t="shared" si="71"/>
        <v>14928.1</v>
      </c>
      <c r="L227" s="86">
        <f t="shared" si="72"/>
        <v>19171.3</v>
      </c>
      <c r="M227" s="84">
        <f t="shared" si="73"/>
        <v>0.28424246890093174</v>
      </c>
    </row>
    <row r="228" spans="1:17" ht="16" thickBot="1" x14ac:dyDescent="0.25">
      <c r="A228" s="87" t="s">
        <v>62</v>
      </c>
      <c r="B228" s="88">
        <f>SUM(B213:B227)</f>
        <v>58880.7</v>
      </c>
      <c r="C228" s="89">
        <f>SUM(C213:C227)</f>
        <v>62737.599999999991</v>
      </c>
      <c r="D228" s="90">
        <f t="shared" si="68"/>
        <v>6.5503637015184843E-2</v>
      </c>
      <c r="E228" s="88">
        <f>SUM(E213:E227)</f>
        <v>109383.5</v>
      </c>
      <c r="F228" s="89">
        <f>SUM(F213:F227)</f>
        <v>107971.50000000001</v>
      </c>
      <c r="G228" s="90">
        <f t="shared" si="69"/>
        <v>-1.2908711094451955E-2</v>
      </c>
      <c r="H228" s="88">
        <f>SUM(H213:H227)</f>
        <v>144090.70000000001</v>
      </c>
      <c r="I228" s="89">
        <f>SUM(I213:I227)</f>
        <v>167350.5</v>
      </c>
      <c r="J228" s="90">
        <f t="shared" si="70"/>
        <v>0.16142471373933215</v>
      </c>
      <c r="K228" s="88">
        <f t="shared" ref="K228:L228" si="74">SUM(K213:K227)</f>
        <v>312354.89999999985</v>
      </c>
      <c r="L228" s="89">
        <f t="shared" si="74"/>
        <v>338059.59999999992</v>
      </c>
      <c r="M228" s="90">
        <f t="shared" si="73"/>
        <v>8.2293250402026938E-2</v>
      </c>
    </row>
    <row r="229" spans="1:17" x14ac:dyDescent="0.2">
      <c r="A229" s="118" t="s">
        <v>104</v>
      </c>
      <c r="B229" s="118"/>
      <c r="C229" s="118"/>
      <c r="D229" s="118"/>
      <c r="E229" s="118"/>
      <c r="F229" s="118"/>
      <c r="G229" s="118"/>
      <c r="H229" s="118"/>
      <c r="I229" s="118"/>
      <c r="J229" s="118"/>
      <c r="K229" s="118"/>
      <c r="L229" s="118"/>
      <c r="M229" s="118"/>
    </row>
    <row r="230" spans="1:17" x14ac:dyDescent="0.2">
      <c r="A230" s="118"/>
      <c r="B230" s="118"/>
      <c r="C230" s="118"/>
      <c r="D230" s="118"/>
      <c r="E230" s="118"/>
      <c r="F230" s="118"/>
      <c r="G230" s="118"/>
      <c r="H230" s="118"/>
      <c r="I230" s="118"/>
      <c r="J230" s="118"/>
      <c r="K230" s="118"/>
      <c r="L230" s="118"/>
      <c r="M230" s="118"/>
    </row>
    <row r="231" spans="1:17" x14ac:dyDescent="0.2">
      <c r="A231" s="117" t="s">
        <v>87</v>
      </c>
      <c r="B231" s="117"/>
      <c r="C231" s="117"/>
      <c r="D231" s="117"/>
      <c r="E231" s="117"/>
      <c r="F231" s="117"/>
      <c r="G231" s="117"/>
      <c r="H231" s="117"/>
      <c r="I231" s="117"/>
      <c r="J231" s="117"/>
      <c r="K231" s="117"/>
      <c r="L231" s="117"/>
      <c r="M231" s="117"/>
    </row>
    <row r="232" spans="1:17" x14ac:dyDescent="0.2">
      <c r="A232" s="117" t="str">
        <f>A2</f>
        <v>Total Expenditures by Object, Fiscal Years 2021 and 2022</v>
      </c>
      <c r="B232" s="117"/>
      <c r="C232" s="117"/>
      <c r="D232" s="117"/>
      <c r="E232" s="117"/>
      <c r="F232" s="117"/>
      <c r="G232" s="117"/>
      <c r="H232" s="117"/>
      <c r="I232" s="117"/>
      <c r="J232" s="117"/>
      <c r="K232" s="117"/>
      <c r="L232" s="117"/>
      <c r="M232" s="117"/>
    </row>
    <row r="233" spans="1:17" ht="16" thickBot="1" x14ac:dyDescent="0.25">
      <c r="A233" s="114" t="s">
        <v>67</v>
      </c>
      <c r="B233" s="114"/>
      <c r="C233" s="114"/>
      <c r="D233" s="114"/>
      <c r="E233" s="114"/>
      <c r="F233" s="114"/>
      <c r="G233" s="114"/>
      <c r="H233" s="114"/>
      <c r="I233" s="114"/>
      <c r="J233" s="114"/>
      <c r="K233" s="114"/>
      <c r="L233" s="114"/>
      <c r="M233" s="114"/>
    </row>
    <row r="234" spans="1:17" x14ac:dyDescent="0.2">
      <c r="A234" s="115" t="s">
        <v>88</v>
      </c>
      <c r="B234" s="111" t="s">
        <v>102</v>
      </c>
      <c r="C234" s="112"/>
      <c r="D234" s="113"/>
      <c r="E234" s="111" t="s">
        <v>103</v>
      </c>
      <c r="F234" s="112"/>
      <c r="G234" s="113"/>
      <c r="H234" s="111" t="s">
        <v>11</v>
      </c>
      <c r="I234" s="112"/>
      <c r="J234" s="113"/>
      <c r="K234" s="111" t="s">
        <v>65</v>
      </c>
      <c r="L234" s="112"/>
      <c r="M234" s="113"/>
    </row>
    <row r="235" spans="1:17" s="76" customFormat="1" ht="33" thickBot="1" x14ac:dyDescent="0.2">
      <c r="A235" s="116"/>
      <c r="B235" s="79" t="str">
        <f>B5</f>
        <v>FY2021</v>
      </c>
      <c r="C235" s="80" t="str">
        <f>C5</f>
        <v>FY2022</v>
      </c>
      <c r="D235" s="81" t="s">
        <v>64</v>
      </c>
      <c r="E235" s="79" t="str">
        <f>E5</f>
        <v>FY2021</v>
      </c>
      <c r="F235" s="80" t="str">
        <f>F5</f>
        <v>FY2022</v>
      </c>
      <c r="G235" s="81" t="s">
        <v>64</v>
      </c>
      <c r="H235" s="79" t="str">
        <f>H5</f>
        <v>FY2021</v>
      </c>
      <c r="I235" s="80" t="str">
        <f>I5</f>
        <v>FY2022</v>
      </c>
      <c r="J235" s="81" t="s">
        <v>64</v>
      </c>
      <c r="K235" s="79" t="str">
        <f>K5</f>
        <v>FY2021</v>
      </c>
      <c r="L235" s="80" t="str">
        <f>L5</f>
        <v>FY2022</v>
      </c>
      <c r="M235" s="81" t="s">
        <v>64</v>
      </c>
      <c r="N235" s="75"/>
      <c r="O235" s="75"/>
      <c r="P235" s="75"/>
      <c r="Q235" s="75"/>
    </row>
    <row r="236" spans="1:17" s="76" customFormat="1" x14ac:dyDescent="0.2">
      <c r="A236" s="99" t="s">
        <v>49</v>
      </c>
      <c r="B236" s="96">
        <v>34631.4</v>
      </c>
      <c r="C236" s="97">
        <f>SOM!C12</f>
        <v>36719.200000000004</v>
      </c>
      <c r="D236" s="98">
        <f>IFERROR((C236-B236)/(B236),0)</f>
        <v>6.0286329746992696E-2</v>
      </c>
      <c r="E236" s="96">
        <v>2512.6</v>
      </c>
      <c r="F236" s="97">
        <f>SOM!D12</f>
        <v>4603.3999999999996</v>
      </c>
      <c r="G236" s="98">
        <f>IFERROR((F236-E236)/(E236),0)</f>
        <v>0.83212608453394887</v>
      </c>
      <c r="H236" s="96">
        <v>120756.7</v>
      </c>
      <c r="I236" s="97">
        <f>SOM!E12</f>
        <v>136962</v>
      </c>
      <c r="J236" s="98">
        <f>IFERROR((I236-H236)/(H236),0)</f>
        <v>0.13419793684325593</v>
      </c>
      <c r="K236" s="97">
        <f>B236+E236+H236</f>
        <v>157900.70000000001</v>
      </c>
      <c r="L236" s="97">
        <f>C236+F236+I236</f>
        <v>178284.6</v>
      </c>
      <c r="M236" s="98">
        <f>IFERROR((L236-K236)/(K236),0)</f>
        <v>0.12909315791506937</v>
      </c>
      <c r="N236" s="75"/>
      <c r="O236" s="75"/>
      <c r="P236" s="75"/>
      <c r="Q236" s="75"/>
    </row>
    <row r="237" spans="1:17" s="76" customFormat="1" x14ac:dyDescent="0.2">
      <c r="A237" s="100" t="s">
        <v>50</v>
      </c>
      <c r="B237" s="85">
        <v>502.4</v>
      </c>
      <c r="C237" s="86">
        <f>SOM!C13</f>
        <v>511.8</v>
      </c>
      <c r="D237" s="84">
        <f t="shared" ref="D237:D251" si="75">IFERROR((C237-B237)/(B237),0)</f>
        <v>1.8710191082802616E-2</v>
      </c>
      <c r="E237" s="85">
        <v>45.2</v>
      </c>
      <c r="F237" s="86">
        <f>SOM!D13</f>
        <v>105.6</v>
      </c>
      <c r="G237" s="84">
        <f t="shared" ref="G237:G251" si="76">IFERROR((F237-E237)/(E237),0)</f>
        <v>1.3362831858407076</v>
      </c>
      <c r="H237" s="85">
        <v>1616.6</v>
      </c>
      <c r="I237" s="86">
        <f>SOM!E13</f>
        <v>1834.2</v>
      </c>
      <c r="J237" s="84">
        <f t="shared" ref="J237:J251" si="77">IFERROR((I237-H237)/(H237),0)</f>
        <v>0.1346034888036621</v>
      </c>
      <c r="K237" s="86">
        <f t="shared" ref="K237:K250" si="78">B237+E237+H237</f>
        <v>2164.1999999999998</v>
      </c>
      <c r="L237" s="86">
        <f t="shared" ref="L237:L250" si="79">C237+F237+I237</f>
        <v>2451.6</v>
      </c>
      <c r="M237" s="84">
        <f t="shared" ref="M237:M251" si="80">IFERROR((L237-K237)/(K237),0)</f>
        <v>0.13279733850845582</v>
      </c>
      <c r="N237" s="77"/>
      <c r="O237" s="77"/>
      <c r="P237" s="77"/>
      <c r="Q237" s="77"/>
    </row>
    <row r="238" spans="1:17" ht="14.25" customHeight="1" x14ac:dyDescent="0.2">
      <c r="A238" s="100" t="s">
        <v>51</v>
      </c>
      <c r="B238" s="85">
        <v>686.7</v>
      </c>
      <c r="C238" s="86">
        <f>SOM!C14</f>
        <v>523.29999999999995</v>
      </c>
      <c r="D238" s="84">
        <f t="shared" si="75"/>
        <v>-0.23794961409640319</v>
      </c>
      <c r="E238" s="85">
        <v>6805.5</v>
      </c>
      <c r="F238" s="86">
        <f>SOM!D14</f>
        <v>8204.7999999999993</v>
      </c>
      <c r="G238" s="84">
        <f t="shared" si="76"/>
        <v>0.20561310704577171</v>
      </c>
      <c r="H238" s="85">
        <v>38201.699999999997</v>
      </c>
      <c r="I238" s="86">
        <f>SOM!E14</f>
        <v>39768.400000000001</v>
      </c>
      <c r="J238" s="84">
        <f t="shared" si="77"/>
        <v>4.1011263896632989E-2</v>
      </c>
      <c r="K238" s="86">
        <f t="shared" si="78"/>
        <v>45693.899999999994</v>
      </c>
      <c r="L238" s="86">
        <f t="shared" si="79"/>
        <v>48496.5</v>
      </c>
      <c r="M238" s="84">
        <f t="shared" si="80"/>
        <v>6.1334226231510247E-2</v>
      </c>
    </row>
    <row r="239" spans="1:17" x14ac:dyDescent="0.2">
      <c r="A239" s="100" t="s">
        <v>52</v>
      </c>
      <c r="B239" s="85">
        <v>0</v>
      </c>
      <c r="C239" s="86">
        <f>SOM!C15</f>
        <v>0</v>
      </c>
      <c r="D239" s="84">
        <f t="shared" si="75"/>
        <v>0</v>
      </c>
      <c r="E239" s="85">
        <v>38.6</v>
      </c>
      <c r="F239" s="86">
        <f>SOM!D15</f>
        <v>93</v>
      </c>
      <c r="G239" s="84">
        <f t="shared" si="76"/>
        <v>1.4093264248704662</v>
      </c>
      <c r="H239" s="85">
        <v>159.5</v>
      </c>
      <c r="I239" s="86">
        <f>SOM!E15</f>
        <v>340.6</v>
      </c>
      <c r="J239" s="84">
        <f t="shared" si="77"/>
        <v>1.1354231974921631</v>
      </c>
      <c r="K239" s="86">
        <f t="shared" si="78"/>
        <v>198.1</v>
      </c>
      <c r="L239" s="86">
        <f t="shared" si="79"/>
        <v>433.6</v>
      </c>
      <c r="M239" s="84">
        <f t="shared" si="80"/>
        <v>1.1887935386168604</v>
      </c>
    </row>
    <row r="240" spans="1:17" x14ac:dyDescent="0.2">
      <c r="A240" s="100" t="s">
        <v>53</v>
      </c>
      <c r="B240" s="85">
        <v>47.6</v>
      </c>
      <c r="C240" s="86">
        <f>SOM!C16</f>
        <v>33.200000000000003</v>
      </c>
      <c r="D240" s="84">
        <f t="shared" si="75"/>
        <v>-0.30252100840336132</v>
      </c>
      <c r="E240" s="85">
        <v>395.7</v>
      </c>
      <c r="F240" s="86">
        <f>SOM!D16</f>
        <v>566.9</v>
      </c>
      <c r="G240" s="84">
        <f t="shared" si="76"/>
        <v>0.43265099823098307</v>
      </c>
      <c r="H240" s="85">
        <v>5859.9</v>
      </c>
      <c r="I240" s="86">
        <f>SOM!E16</f>
        <v>7071.6</v>
      </c>
      <c r="J240" s="84">
        <f t="shared" si="77"/>
        <v>0.20677827266676921</v>
      </c>
      <c r="K240" s="86">
        <f t="shared" si="78"/>
        <v>6303.2</v>
      </c>
      <c r="L240" s="86">
        <f t="shared" si="79"/>
        <v>7671.7000000000007</v>
      </c>
      <c r="M240" s="84">
        <f t="shared" si="80"/>
        <v>0.21711194313999255</v>
      </c>
    </row>
    <row r="241" spans="1:17" x14ac:dyDescent="0.2">
      <c r="A241" s="100" t="s">
        <v>54</v>
      </c>
      <c r="B241" s="85">
        <v>64.599999999999994</v>
      </c>
      <c r="C241" s="86">
        <f>SOM!C17</f>
        <v>1.8</v>
      </c>
      <c r="D241" s="84">
        <f t="shared" si="75"/>
        <v>-0.97213622291021673</v>
      </c>
      <c r="E241" s="85">
        <v>633.4</v>
      </c>
      <c r="F241" s="86">
        <f>SOM!D17</f>
        <v>1040.9000000000001</v>
      </c>
      <c r="G241" s="84">
        <f t="shared" si="76"/>
        <v>0.64335333122829197</v>
      </c>
      <c r="H241" s="85">
        <v>1258.8</v>
      </c>
      <c r="I241" s="86">
        <f>SOM!E17</f>
        <v>1744</v>
      </c>
      <c r="J241" s="84">
        <f t="shared" si="77"/>
        <v>0.38544645694312046</v>
      </c>
      <c r="K241" s="86">
        <f t="shared" si="78"/>
        <v>1956.8</v>
      </c>
      <c r="L241" s="86">
        <f t="shared" si="79"/>
        <v>2786.7</v>
      </c>
      <c r="M241" s="84">
        <f t="shared" si="80"/>
        <v>0.42411079313164346</v>
      </c>
    </row>
    <row r="242" spans="1:17" x14ac:dyDescent="0.2">
      <c r="A242" s="100" t="s">
        <v>55</v>
      </c>
      <c r="B242" s="85">
        <v>0</v>
      </c>
      <c r="C242" s="86">
        <f>SOM!C18</f>
        <v>0</v>
      </c>
      <c r="D242" s="84">
        <f t="shared" si="75"/>
        <v>0</v>
      </c>
      <c r="E242" s="85">
        <v>556.20000000000005</v>
      </c>
      <c r="F242" s="86">
        <f>SOM!D18</f>
        <v>696.1</v>
      </c>
      <c r="G242" s="84">
        <f t="shared" si="76"/>
        <v>0.25152822725638252</v>
      </c>
      <c r="H242" s="85">
        <v>474</v>
      </c>
      <c r="I242" s="86">
        <f>SOM!E18</f>
        <v>495.00000000000011</v>
      </c>
      <c r="J242" s="84">
        <f t="shared" si="77"/>
        <v>4.4303797468354673E-2</v>
      </c>
      <c r="K242" s="86">
        <f t="shared" si="78"/>
        <v>1030.2</v>
      </c>
      <c r="L242" s="86">
        <f t="shared" si="79"/>
        <v>1191.1000000000001</v>
      </c>
      <c r="M242" s="84">
        <f t="shared" si="80"/>
        <v>0.15618326538536215</v>
      </c>
    </row>
    <row r="243" spans="1:17" x14ac:dyDescent="0.2">
      <c r="A243" s="100" t="s">
        <v>56</v>
      </c>
      <c r="B243" s="85">
        <v>43.4</v>
      </c>
      <c r="C243" s="86">
        <f>SOM!C19</f>
        <v>1.9</v>
      </c>
      <c r="D243" s="84">
        <f t="shared" si="75"/>
        <v>-0.95622119815668205</v>
      </c>
      <c r="E243" s="85">
        <v>345.1</v>
      </c>
      <c r="F243" s="86">
        <f>SOM!D19</f>
        <v>274</v>
      </c>
      <c r="G243" s="84">
        <f t="shared" si="76"/>
        <v>-0.20602723848159959</v>
      </c>
      <c r="H243" s="85">
        <v>948.2</v>
      </c>
      <c r="I243" s="86">
        <f>SOM!E19</f>
        <v>1000.6</v>
      </c>
      <c r="J243" s="84">
        <f t="shared" si="77"/>
        <v>5.5262602826407901E-2</v>
      </c>
      <c r="K243" s="86">
        <f t="shared" si="78"/>
        <v>1336.7</v>
      </c>
      <c r="L243" s="86">
        <f t="shared" si="79"/>
        <v>1276.5</v>
      </c>
      <c r="M243" s="84">
        <f t="shared" si="80"/>
        <v>-4.5036283384454284E-2</v>
      </c>
    </row>
    <row r="244" spans="1:17" x14ac:dyDescent="0.2">
      <c r="A244" s="100" t="s">
        <v>57</v>
      </c>
      <c r="B244" s="85">
        <v>14.5</v>
      </c>
      <c r="C244" s="86">
        <f>SOM!C20</f>
        <v>0</v>
      </c>
      <c r="D244" s="84">
        <f t="shared" si="75"/>
        <v>-1</v>
      </c>
      <c r="E244" s="85">
        <v>11.7</v>
      </c>
      <c r="F244" s="86">
        <f>SOM!D20</f>
        <v>34.1</v>
      </c>
      <c r="G244" s="84">
        <f t="shared" si="76"/>
        <v>1.9145299145299148</v>
      </c>
      <c r="H244" s="85">
        <v>8</v>
      </c>
      <c r="I244" s="86">
        <f>SOM!E20</f>
        <v>19.199999999999996</v>
      </c>
      <c r="J244" s="84">
        <f t="shared" si="77"/>
        <v>1.3999999999999995</v>
      </c>
      <c r="K244" s="86">
        <f t="shared" si="78"/>
        <v>34.200000000000003</v>
      </c>
      <c r="L244" s="86">
        <f t="shared" si="79"/>
        <v>53.3</v>
      </c>
      <c r="M244" s="84">
        <f t="shared" si="80"/>
        <v>0.55847953216374246</v>
      </c>
    </row>
    <row r="245" spans="1:17" x14ac:dyDescent="0.2">
      <c r="A245" s="100" t="s">
        <v>58</v>
      </c>
      <c r="B245" s="85">
        <v>0</v>
      </c>
      <c r="C245" s="86">
        <f>SOM!C21</f>
        <v>0</v>
      </c>
      <c r="D245" s="84">
        <f t="shared" si="75"/>
        <v>0</v>
      </c>
      <c r="E245" s="85">
        <v>0</v>
      </c>
      <c r="F245" s="86">
        <f>SOM!D21</f>
        <v>0</v>
      </c>
      <c r="G245" s="84">
        <f t="shared" si="76"/>
        <v>0</v>
      </c>
      <c r="H245" s="85">
        <v>0</v>
      </c>
      <c r="I245" s="86">
        <f>SOM!E21</f>
        <v>0</v>
      </c>
      <c r="J245" s="84">
        <f t="shared" si="77"/>
        <v>0</v>
      </c>
      <c r="K245" s="86">
        <f t="shared" si="78"/>
        <v>0</v>
      </c>
      <c r="L245" s="86">
        <f t="shared" si="79"/>
        <v>0</v>
      </c>
      <c r="M245" s="84">
        <f t="shared" si="80"/>
        <v>0</v>
      </c>
    </row>
    <row r="246" spans="1:17" x14ac:dyDescent="0.2">
      <c r="A246" s="100" t="s">
        <v>59</v>
      </c>
      <c r="B246" s="85">
        <v>0</v>
      </c>
      <c r="C246" s="86">
        <f>SOM!C22</f>
        <v>51</v>
      </c>
      <c r="D246" s="84">
        <f t="shared" si="75"/>
        <v>0</v>
      </c>
      <c r="E246" s="85">
        <v>85</v>
      </c>
      <c r="F246" s="86">
        <f>SOM!D22</f>
        <v>37.9</v>
      </c>
      <c r="G246" s="84">
        <f t="shared" si="76"/>
        <v>-0.55411764705882349</v>
      </c>
      <c r="H246" s="85">
        <v>54.2</v>
      </c>
      <c r="I246" s="86">
        <f>SOM!E22</f>
        <v>21.899999999999991</v>
      </c>
      <c r="J246" s="84">
        <f t="shared" si="77"/>
        <v>-0.59594095940959424</v>
      </c>
      <c r="K246" s="86">
        <f t="shared" si="78"/>
        <v>139.19999999999999</v>
      </c>
      <c r="L246" s="86">
        <f t="shared" si="79"/>
        <v>110.8</v>
      </c>
      <c r="M246" s="84">
        <f t="shared" si="80"/>
        <v>-0.20402298850574707</v>
      </c>
    </row>
    <row r="247" spans="1:17" x14ac:dyDescent="0.2">
      <c r="A247" s="100" t="s">
        <v>63</v>
      </c>
      <c r="B247" s="85">
        <v>0</v>
      </c>
      <c r="C247" s="86">
        <f>SOM!C23+SOM!C24</f>
        <v>0</v>
      </c>
      <c r="D247" s="84">
        <f t="shared" si="75"/>
        <v>0</v>
      </c>
      <c r="E247" s="85">
        <v>0</v>
      </c>
      <c r="F247" s="86">
        <f>SOM!D23+SOM!D24</f>
        <v>0</v>
      </c>
      <c r="G247" s="84">
        <f t="shared" si="76"/>
        <v>0</v>
      </c>
      <c r="H247" s="85">
        <v>0</v>
      </c>
      <c r="I247" s="86">
        <f>SOM!E23+SOM!E24</f>
        <v>0</v>
      </c>
      <c r="J247" s="84">
        <f t="shared" si="77"/>
        <v>0</v>
      </c>
      <c r="K247" s="86">
        <f t="shared" si="78"/>
        <v>0</v>
      </c>
      <c r="L247" s="86">
        <f t="shared" si="79"/>
        <v>0</v>
      </c>
      <c r="M247" s="84">
        <f t="shared" si="80"/>
        <v>0</v>
      </c>
    </row>
    <row r="248" spans="1:17" x14ac:dyDescent="0.2">
      <c r="A248" s="100" t="s">
        <v>60</v>
      </c>
      <c r="B248" s="85">
        <v>0</v>
      </c>
      <c r="C248" s="86">
        <f>SOM!C25</f>
        <v>0</v>
      </c>
      <c r="D248" s="84">
        <f t="shared" si="75"/>
        <v>0</v>
      </c>
      <c r="E248" s="85">
        <v>589.9</v>
      </c>
      <c r="F248" s="86">
        <f>SOM!D25</f>
        <v>591.4</v>
      </c>
      <c r="G248" s="84">
        <f t="shared" si="76"/>
        <v>2.5428038650618752E-3</v>
      </c>
      <c r="H248" s="85">
        <v>1587.3</v>
      </c>
      <c r="I248" s="86">
        <f>SOM!E25</f>
        <v>1583.7999999999997</v>
      </c>
      <c r="J248" s="84">
        <f t="shared" si="77"/>
        <v>-2.2050022050023482E-3</v>
      </c>
      <c r="K248" s="86">
        <f t="shared" si="78"/>
        <v>2177.1999999999998</v>
      </c>
      <c r="L248" s="86">
        <f t="shared" si="79"/>
        <v>2175.1999999999998</v>
      </c>
      <c r="M248" s="84">
        <f t="shared" si="80"/>
        <v>-9.1861106007716335E-4</v>
      </c>
    </row>
    <row r="249" spans="1:17" x14ac:dyDescent="0.2">
      <c r="A249" s="100" t="s">
        <v>61</v>
      </c>
      <c r="B249" s="85">
        <v>0</v>
      </c>
      <c r="C249" s="86">
        <f>SOM!C26-C250</f>
        <v>0</v>
      </c>
      <c r="D249" s="84">
        <f t="shared" si="75"/>
        <v>0</v>
      </c>
      <c r="E249" s="85">
        <v>0</v>
      </c>
      <c r="F249" s="86">
        <f>SOM!D26-F250</f>
        <v>0</v>
      </c>
      <c r="G249" s="84">
        <f t="shared" si="76"/>
        <v>0</v>
      </c>
      <c r="H249" s="85">
        <v>0</v>
      </c>
      <c r="I249" s="86">
        <f>SOM!E26-I250</f>
        <v>0</v>
      </c>
      <c r="J249" s="84">
        <f t="shared" si="77"/>
        <v>0</v>
      </c>
      <c r="K249" s="86">
        <f t="shared" si="78"/>
        <v>0</v>
      </c>
      <c r="L249" s="86">
        <f t="shared" si="79"/>
        <v>0</v>
      </c>
      <c r="M249" s="84">
        <f t="shared" si="80"/>
        <v>0</v>
      </c>
    </row>
    <row r="250" spans="1:17" ht="16" thickBot="1" x14ac:dyDescent="0.25">
      <c r="A250" s="100" t="s">
        <v>48</v>
      </c>
      <c r="B250" s="85">
        <v>0</v>
      </c>
      <c r="C250" s="86">
        <f>SOM!C38</f>
        <v>0</v>
      </c>
      <c r="D250" s="84">
        <f t="shared" si="75"/>
        <v>0</v>
      </c>
      <c r="E250" s="85">
        <v>0</v>
      </c>
      <c r="F250" s="86">
        <f>SOM!D38</f>
        <v>0</v>
      </c>
      <c r="G250" s="84">
        <f t="shared" si="76"/>
        <v>0</v>
      </c>
      <c r="H250" s="85">
        <v>0</v>
      </c>
      <c r="I250" s="86">
        <f>SOM!E38</f>
        <v>0</v>
      </c>
      <c r="J250" s="84">
        <f t="shared" si="77"/>
        <v>0</v>
      </c>
      <c r="K250" s="86">
        <f t="shared" si="78"/>
        <v>0</v>
      </c>
      <c r="L250" s="86">
        <f t="shared" si="79"/>
        <v>0</v>
      </c>
      <c r="M250" s="84">
        <f t="shared" si="80"/>
        <v>0</v>
      </c>
    </row>
    <row r="251" spans="1:17" ht="16" thickBot="1" x14ac:dyDescent="0.25">
      <c r="A251" s="87" t="s">
        <v>62</v>
      </c>
      <c r="B251" s="88">
        <f>SUM(B236:B250)</f>
        <v>35990.6</v>
      </c>
      <c r="C251" s="89">
        <f>SUM(C236:C250)</f>
        <v>37842.200000000012</v>
      </c>
      <c r="D251" s="90">
        <f t="shared" si="75"/>
        <v>5.1446766655738253E-2</v>
      </c>
      <c r="E251" s="88">
        <f>SUM(E236:E250)</f>
        <v>12018.900000000001</v>
      </c>
      <c r="F251" s="89">
        <f>SUM(F236:F250)</f>
        <v>16248.099999999999</v>
      </c>
      <c r="G251" s="90">
        <f t="shared" si="76"/>
        <v>0.35187912371348429</v>
      </c>
      <c r="H251" s="88">
        <f>SUM(H236:H250)</f>
        <v>170924.9</v>
      </c>
      <c r="I251" s="89">
        <f>SUM(I236:I250)</f>
        <v>190841.30000000002</v>
      </c>
      <c r="J251" s="90">
        <f t="shared" si="77"/>
        <v>0.1165213494347519</v>
      </c>
      <c r="K251" s="88">
        <f t="shared" ref="K251:L251" si="81">SUM(K236:K250)</f>
        <v>218934.40000000008</v>
      </c>
      <c r="L251" s="89">
        <f t="shared" si="81"/>
        <v>244931.60000000003</v>
      </c>
      <c r="M251" s="90">
        <f t="shared" si="80"/>
        <v>0.11874424485142555</v>
      </c>
    </row>
    <row r="252" spans="1:17" x14ac:dyDescent="0.2">
      <c r="A252" s="118" t="s">
        <v>104</v>
      </c>
      <c r="B252" s="118"/>
      <c r="C252" s="118"/>
      <c r="D252" s="118"/>
      <c r="E252" s="118"/>
      <c r="F252" s="118"/>
      <c r="G252" s="118"/>
      <c r="H252" s="118"/>
      <c r="I252" s="118"/>
      <c r="J252" s="118"/>
      <c r="K252" s="118"/>
      <c r="L252" s="118"/>
      <c r="M252" s="118"/>
    </row>
    <row r="253" spans="1:17" x14ac:dyDescent="0.2">
      <c r="A253" s="118"/>
      <c r="B253" s="118"/>
      <c r="C253" s="118"/>
      <c r="D253" s="118"/>
      <c r="E253" s="118"/>
      <c r="F253" s="118"/>
      <c r="G253" s="118"/>
      <c r="H253" s="118"/>
      <c r="I253" s="118"/>
      <c r="J253" s="118"/>
      <c r="K253" s="118"/>
      <c r="L253" s="118"/>
      <c r="M253" s="118"/>
    </row>
    <row r="254" spans="1:17" x14ac:dyDescent="0.2">
      <c r="A254" s="117" t="s">
        <v>89</v>
      </c>
      <c r="B254" s="117"/>
      <c r="C254" s="117"/>
      <c r="D254" s="117"/>
      <c r="E254" s="117"/>
      <c r="F254" s="117"/>
      <c r="G254" s="117"/>
      <c r="H254" s="117"/>
      <c r="I254" s="117"/>
      <c r="J254" s="117"/>
      <c r="K254" s="117"/>
      <c r="L254" s="117"/>
      <c r="M254" s="117"/>
    </row>
    <row r="255" spans="1:17" x14ac:dyDescent="0.2">
      <c r="A255" s="117" t="str">
        <f>A2</f>
        <v>Total Expenditures by Object, Fiscal Years 2021 and 2022</v>
      </c>
      <c r="B255" s="117"/>
      <c r="C255" s="117"/>
      <c r="D255" s="117"/>
      <c r="E255" s="117"/>
      <c r="F255" s="117"/>
      <c r="G255" s="117"/>
      <c r="H255" s="117"/>
      <c r="I255" s="117"/>
      <c r="J255" s="117"/>
      <c r="K255" s="117"/>
      <c r="L255" s="117"/>
      <c r="M255" s="117"/>
    </row>
    <row r="256" spans="1:17" s="76" customFormat="1" ht="13" thickBot="1" x14ac:dyDescent="0.2">
      <c r="A256" s="114" t="s">
        <v>67</v>
      </c>
      <c r="B256" s="114"/>
      <c r="C256" s="114"/>
      <c r="D256" s="114"/>
      <c r="E256" s="114"/>
      <c r="F256" s="114"/>
      <c r="G256" s="114"/>
      <c r="H256" s="114"/>
      <c r="I256" s="114"/>
      <c r="J256" s="114"/>
      <c r="K256" s="114"/>
      <c r="L256" s="114"/>
      <c r="M256" s="114"/>
      <c r="N256" s="75"/>
      <c r="O256" s="75"/>
      <c r="P256" s="75"/>
      <c r="Q256" s="75"/>
    </row>
    <row r="257" spans="1:17" s="76" customFormat="1" x14ac:dyDescent="0.15">
      <c r="A257" s="115" t="s">
        <v>90</v>
      </c>
      <c r="B257" s="111" t="s">
        <v>102</v>
      </c>
      <c r="C257" s="112"/>
      <c r="D257" s="113"/>
      <c r="E257" s="111" t="s">
        <v>103</v>
      </c>
      <c r="F257" s="112"/>
      <c r="G257" s="113"/>
      <c r="H257" s="111" t="s">
        <v>11</v>
      </c>
      <c r="I257" s="112"/>
      <c r="J257" s="113"/>
      <c r="K257" s="111" t="s">
        <v>65</v>
      </c>
      <c r="L257" s="112"/>
      <c r="M257" s="113"/>
      <c r="N257" s="75"/>
      <c r="O257" s="75"/>
      <c r="P257" s="75"/>
      <c r="Q257" s="75"/>
    </row>
    <row r="258" spans="1:17" s="76" customFormat="1" ht="33" thickBot="1" x14ac:dyDescent="0.2">
      <c r="A258" s="116"/>
      <c r="B258" s="79" t="str">
        <f>B5</f>
        <v>FY2021</v>
      </c>
      <c r="C258" s="80" t="str">
        <f>C5</f>
        <v>FY2022</v>
      </c>
      <c r="D258" s="81" t="s">
        <v>64</v>
      </c>
      <c r="E258" s="79" t="str">
        <f>E5</f>
        <v>FY2021</v>
      </c>
      <c r="F258" s="80" t="str">
        <f>F5</f>
        <v>FY2022</v>
      </c>
      <c r="G258" s="81" t="s">
        <v>64</v>
      </c>
      <c r="H258" s="79" t="str">
        <f>H5</f>
        <v>FY2021</v>
      </c>
      <c r="I258" s="80" t="str">
        <f>I5</f>
        <v>FY2022</v>
      </c>
      <c r="J258" s="81" t="s">
        <v>64</v>
      </c>
      <c r="K258" s="79" t="str">
        <f>K5</f>
        <v>FY2021</v>
      </c>
      <c r="L258" s="80" t="str">
        <f>L5</f>
        <v>FY2022</v>
      </c>
      <c r="M258" s="81" t="s">
        <v>64</v>
      </c>
      <c r="N258" s="77"/>
      <c r="O258" s="77"/>
      <c r="P258" s="77"/>
      <c r="Q258" s="77"/>
    </row>
    <row r="259" spans="1:17" ht="14.25" customHeight="1" x14ac:dyDescent="0.2">
      <c r="A259" s="99" t="s">
        <v>49</v>
      </c>
      <c r="B259" s="96">
        <v>1503.3</v>
      </c>
      <c r="C259" s="97">
        <f>'SIU System Office'!C12</f>
        <v>1604.31</v>
      </c>
      <c r="D259" s="98">
        <f>IFERROR((C259-B259)/(B259),0)</f>
        <v>6.7192177210137691E-2</v>
      </c>
      <c r="E259" s="96">
        <v>173.6</v>
      </c>
      <c r="F259" s="97">
        <f>'SIU System Office'!D12</f>
        <v>179.64</v>
      </c>
      <c r="G259" s="98">
        <f>IFERROR((F259-E259)/(E259),0)</f>
        <v>3.4792626728110551E-2</v>
      </c>
      <c r="H259" s="96">
        <v>930</v>
      </c>
      <c r="I259" s="97">
        <f>'SIU System Office'!E12</f>
        <v>1056.5219999999999</v>
      </c>
      <c r="J259" s="98">
        <f>IFERROR((I259-H259)/(H259),0)</f>
        <v>0.13604516129032251</v>
      </c>
      <c r="K259" s="97">
        <f>B259+E259+H259</f>
        <v>2606.8999999999996</v>
      </c>
      <c r="L259" s="97">
        <f>C259+F259+I259</f>
        <v>2840.4719999999998</v>
      </c>
      <c r="M259" s="98">
        <f>IFERROR((L259-K259)/(K259),0)</f>
        <v>8.9597606352372614E-2</v>
      </c>
    </row>
    <row r="260" spans="1:17" x14ac:dyDescent="0.2">
      <c r="A260" s="100" t="s">
        <v>50</v>
      </c>
      <c r="B260" s="85">
        <v>21.1</v>
      </c>
      <c r="C260" s="86">
        <f>'SIU System Office'!C13</f>
        <v>24.856999999999999</v>
      </c>
      <c r="D260" s="84">
        <f t="shared" ref="D260:D274" si="82">IFERROR((C260-B260)/(B260),0)</f>
        <v>0.17805687203791459</v>
      </c>
      <c r="E260" s="85">
        <v>2.4</v>
      </c>
      <c r="F260" s="86">
        <f>'SIU System Office'!D13</f>
        <v>2.5150000000000001</v>
      </c>
      <c r="G260" s="84">
        <f t="shared" ref="G260:G274" si="83">IFERROR((F260-E260)/(E260),0)</f>
        <v>4.791666666666676E-2</v>
      </c>
      <c r="H260" s="85">
        <v>0</v>
      </c>
      <c r="I260" s="86">
        <f>'SIU System Office'!E13</f>
        <v>0</v>
      </c>
      <c r="J260" s="84">
        <f t="shared" ref="J260:J274" si="84">IFERROR((I260-H260)/(H260),0)</f>
        <v>0</v>
      </c>
      <c r="K260" s="86">
        <f t="shared" ref="K260:K273" si="85">B260+E260+H260</f>
        <v>23.5</v>
      </c>
      <c r="L260" s="86">
        <f t="shared" ref="L260:L273" si="86">C260+F260+I260</f>
        <v>27.372</v>
      </c>
      <c r="M260" s="84">
        <f t="shared" ref="M260:M274" si="87">IFERROR((L260-K260)/(K260),0)</f>
        <v>0.1647659574468085</v>
      </c>
    </row>
    <row r="261" spans="1:17" x14ac:dyDescent="0.2">
      <c r="A261" s="100" t="s">
        <v>51</v>
      </c>
      <c r="B261" s="85">
        <v>3.1</v>
      </c>
      <c r="C261" s="86">
        <f>'SIU System Office'!C14</f>
        <v>0</v>
      </c>
      <c r="D261" s="84">
        <f t="shared" si="82"/>
        <v>-1</v>
      </c>
      <c r="E261" s="85">
        <v>68.8</v>
      </c>
      <c r="F261" s="86">
        <f>'SIU System Office'!D14</f>
        <v>96.245000000000005</v>
      </c>
      <c r="G261" s="84">
        <f t="shared" si="83"/>
        <v>0.39890988372093034</v>
      </c>
      <c r="H261" s="85">
        <v>502.9</v>
      </c>
      <c r="I261" s="86">
        <f>'SIU System Office'!E14</f>
        <v>325.12599999999998</v>
      </c>
      <c r="J261" s="84">
        <f t="shared" si="84"/>
        <v>-0.35349771326307416</v>
      </c>
      <c r="K261" s="86">
        <f t="shared" si="85"/>
        <v>574.79999999999995</v>
      </c>
      <c r="L261" s="86">
        <f t="shared" si="86"/>
        <v>421.37099999999998</v>
      </c>
      <c r="M261" s="84">
        <f t="shared" si="87"/>
        <v>-0.26692588726513566</v>
      </c>
    </row>
    <row r="262" spans="1:17" x14ac:dyDescent="0.2">
      <c r="A262" s="100" t="s">
        <v>52</v>
      </c>
      <c r="B262" s="85">
        <v>0</v>
      </c>
      <c r="C262" s="86">
        <f>'SIU System Office'!C15</f>
        <v>0</v>
      </c>
      <c r="D262" s="84">
        <f t="shared" si="82"/>
        <v>0</v>
      </c>
      <c r="E262" s="85">
        <v>5.7</v>
      </c>
      <c r="F262" s="86">
        <f>'SIU System Office'!D15</f>
        <v>15.17</v>
      </c>
      <c r="G262" s="84">
        <f t="shared" si="83"/>
        <v>1.6614035087719297</v>
      </c>
      <c r="H262" s="85">
        <v>1.4</v>
      </c>
      <c r="I262" s="86">
        <f>'SIU System Office'!E15</f>
        <v>7.08</v>
      </c>
      <c r="J262" s="84">
        <f t="shared" si="84"/>
        <v>4.0571428571428569</v>
      </c>
      <c r="K262" s="86">
        <f t="shared" si="85"/>
        <v>7.1</v>
      </c>
      <c r="L262" s="86">
        <f t="shared" si="86"/>
        <v>22.25</v>
      </c>
      <c r="M262" s="84">
        <f t="shared" si="87"/>
        <v>2.1338028169014085</v>
      </c>
    </row>
    <row r="263" spans="1:17" x14ac:dyDescent="0.2">
      <c r="A263" s="100" t="s">
        <v>53</v>
      </c>
      <c r="B263" s="85">
        <v>2.1</v>
      </c>
      <c r="C263" s="86">
        <f>'SIU System Office'!C16</f>
        <v>0</v>
      </c>
      <c r="D263" s="84">
        <f t="shared" si="82"/>
        <v>-1</v>
      </c>
      <c r="E263" s="85">
        <v>5.3</v>
      </c>
      <c r="F263" s="86">
        <f>'SIU System Office'!D16</f>
        <v>9.4179999999999993</v>
      </c>
      <c r="G263" s="84">
        <f t="shared" si="83"/>
        <v>0.77698113207547159</v>
      </c>
      <c r="H263" s="85">
        <v>3</v>
      </c>
      <c r="I263" s="86">
        <f>'SIU System Office'!E16</f>
        <v>4.2949999999999999</v>
      </c>
      <c r="J263" s="84">
        <f t="shared" si="84"/>
        <v>0.43166666666666664</v>
      </c>
      <c r="K263" s="86">
        <f t="shared" si="85"/>
        <v>10.4</v>
      </c>
      <c r="L263" s="86">
        <f t="shared" si="86"/>
        <v>13.712999999999999</v>
      </c>
      <c r="M263" s="84">
        <f t="shared" si="87"/>
        <v>0.31855769230769221</v>
      </c>
    </row>
    <row r="264" spans="1:17" x14ac:dyDescent="0.2">
      <c r="A264" s="100" t="s">
        <v>54</v>
      </c>
      <c r="B264" s="85">
        <v>0</v>
      </c>
      <c r="C264" s="86">
        <f>'SIU System Office'!C17</f>
        <v>0</v>
      </c>
      <c r="D264" s="84">
        <f t="shared" si="82"/>
        <v>0</v>
      </c>
      <c r="E264" s="85">
        <v>8.9</v>
      </c>
      <c r="F264" s="86">
        <f>'SIU System Office'!D17</f>
        <v>63.01</v>
      </c>
      <c r="G264" s="84">
        <f t="shared" si="83"/>
        <v>6.0797752808988763</v>
      </c>
      <c r="H264" s="85">
        <v>9.1999999999999993</v>
      </c>
      <c r="I264" s="86">
        <f>'SIU System Office'!E17</f>
        <v>6.3920000000000003</v>
      </c>
      <c r="J264" s="84">
        <f t="shared" si="84"/>
        <v>-0.30521739130434772</v>
      </c>
      <c r="K264" s="86">
        <f t="shared" si="85"/>
        <v>18.100000000000001</v>
      </c>
      <c r="L264" s="86">
        <f t="shared" si="86"/>
        <v>69.402000000000001</v>
      </c>
      <c r="M264" s="84">
        <f t="shared" si="87"/>
        <v>2.8343646408839778</v>
      </c>
    </row>
    <row r="265" spans="1:17" x14ac:dyDescent="0.2">
      <c r="A265" s="100" t="s">
        <v>55</v>
      </c>
      <c r="B265" s="85">
        <v>0</v>
      </c>
      <c r="C265" s="86">
        <f>'SIU System Office'!C18</f>
        <v>0</v>
      </c>
      <c r="D265" s="84">
        <f t="shared" si="82"/>
        <v>0</v>
      </c>
      <c r="E265" s="85">
        <v>0</v>
      </c>
      <c r="F265" s="86">
        <f>'SIU System Office'!D18</f>
        <v>0</v>
      </c>
      <c r="G265" s="84">
        <f t="shared" si="83"/>
        <v>0</v>
      </c>
      <c r="H265" s="85">
        <v>0</v>
      </c>
      <c r="I265" s="86">
        <f>'SIU System Office'!E18</f>
        <v>0</v>
      </c>
      <c r="J265" s="84">
        <f t="shared" si="84"/>
        <v>0</v>
      </c>
      <c r="K265" s="86">
        <f t="shared" si="85"/>
        <v>0</v>
      </c>
      <c r="L265" s="86">
        <f t="shared" si="86"/>
        <v>0</v>
      </c>
      <c r="M265" s="84">
        <f t="shared" si="87"/>
        <v>0</v>
      </c>
    </row>
    <row r="266" spans="1:17" x14ac:dyDescent="0.2">
      <c r="A266" s="100" t="s">
        <v>56</v>
      </c>
      <c r="B266" s="85">
        <v>4.9000000000000004</v>
      </c>
      <c r="C266" s="86">
        <f>'SIU System Office'!C19</f>
        <v>0</v>
      </c>
      <c r="D266" s="84">
        <f t="shared" si="82"/>
        <v>-1</v>
      </c>
      <c r="E266" s="85">
        <v>7.9</v>
      </c>
      <c r="F266" s="86">
        <f>'SIU System Office'!D19</f>
        <v>22.361000000000001</v>
      </c>
      <c r="G266" s="84">
        <f t="shared" si="83"/>
        <v>1.8305063291139241</v>
      </c>
      <c r="H266" s="85">
        <v>0</v>
      </c>
      <c r="I266" s="86">
        <f>'SIU System Office'!E19</f>
        <v>3.2120000000000002</v>
      </c>
      <c r="J266" s="84">
        <f t="shared" si="84"/>
        <v>0</v>
      </c>
      <c r="K266" s="86">
        <f t="shared" si="85"/>
        <v>12.8</v>
      </c>
      <c r="L266" s="86">
        <f t="shared" si="86"/>
        <v>25.573</v>
      </c>
      <c r="M266" s="84">
        <f t="shared" si="87"/>
        <v>0.99789062499999992</v>
      </c>
    </row>
    <row r="267" spans="1:17" x14ac:dyDescent="0.2">
      <c r="A267" s="100" t="s">
        <v>57</v>
      </c>
      <c r="B267" s="85">
        <v>0.2</v>
      </c>
      <c r="C267" s="86">
        <f>'SIU System Office'!C20</f>
        <v>0</v>
      </c>
      <c r="D267" s="84">
        <f t="shared" si="82"/>
        <v>-1</v>
      </c>
      <c r="E267" s="85">
        <v>0.2</v>
      </c>
      <c r="F267" s="86">
        <f>'SIU System Office'!D20</f>
        <v>0.75800000000000001</v>
      </c>
      <c r="G267" s="84">
        <f t="shared" si="83"/>
        <v>2.79</v>
      </c>
      <c r="H267" s="85">
        <v>4.3</v>
      </c>
      <c r="I267" s="86">
        <f>'SIU System Office'!E20</f>
        <v>0.81</v>
      </c>
      <c r="J267" s="84">
        <f t="shared" si="84"/>
        <v>-0.81162790697674414</v>
      </c>
      <c r="K267" s="86">
        <f t="shared" si="85"/>
        <v>4.7</v>
      </c>
      <c r="L267" s="86">
        <f t="shared" si="86"/>
        <v>1.5680000000000001</v>
      </c>
      <c r="M267" s="84">
        <f t="shared" si="87"/>
        <v>-0.66638297872340424</v>
      </c>
    </row>
    <row r="268" spans="1:17" x14ac:dyDescent="0.2">
      <c r="A268" s="100" t="s">
        <v>58</v>
      </c>
      <c r="B268" s="85">
        <v>0</v>
      </c>
      <c r="C268" s="86">
        <f>'SIU System Office'!C21</f>
        <v>0</v>
      </c>
      <c r="D268" s="84">
        <f t="shared" si="82"/>
        <v>0</v>
      </c>
      <c r="E268" s="85">
        <v>0</v>
      </c>
      <c r="F268" s="86">
        <f>'SIU System Office'!D21</f>
        <v>0</v>
      </c>
      <c r="G268" s="84">
        <f t="shared" si="83"/>
        <v>0</v>
      </c>
      <c r="H268" s="85">
        <v>0</v>
      </c>
      <c r="I268" s="86">
        <f>'SIU System Office'!E21</f>
        <v>0</v>
      </c>
      <c r="J268" s="84">
        <f t="shared" si="84"/>
        <v>0</v>
      </c>
      <c r="K268" s="86">
        <f t="shared" si="85"/>
        <v>0</v>
      </c>
      <c r="L268" s="86">
        <f t="shared" si="86"/>
        <v>0</v>
      </c>
      <c r="M268" s="84">
        <f t="shared" si="87"/>
        <v>0</v>
      </c>
    </row>
    <row r="269" spans="1:17" x14ac:dyDescent="0.2">
      <c r="A269" s="100" t="s">
        <v>59</v>
      </c>
      <c r="B269" s="85">
        <v>0</v>
      </c>
      <c r="C269" s="86">
        <f>'SIU System Office'!C22</f>
        <v>0</v>
      </c>
      <c r="D269" s="84">
        <f t="shared" si="82"/>
        <v>0</v>
      </c>
      <c r="E269" s="85">
        <v>0</v>
      </c>
      <c r="F269" s="86">
        <f>'SIU System Office'!D22</f>
        <v>0</v>
      </c>
      <c r="G269" s="84">
        <f t="shared" si="83"/>
        <v>0</v>
      </c>
      <c r="H269" s="85">
        <v>0</v>
      </c>
      <c r="I269" s="86">
        <f>'SIU System Office'!E22</f>
        <v>0</v>
      </c>
      <c r="J269" s="84">
        <f t="shared" si="84"/>
        <v>0</v>
      </c>
      <c r="K269" s="86">
        <f t="shared" si="85"/>
        <v>0</v>
      </c>
      <c r="L269" s="86">
        <f t="shared" si="86"/>
        <v>0</v>
      </c>
      <c r="M269" s="84">
        <f t="shared" si="87"/>
        <v>0</v>
      </c>
    </row>
    <row r="270" spans="1:17" x14ac:dyDescent="0.2">
      <c r="A270" s="100" t="s">
        <v>63</v>
      </c>
      <c r="B270" s="85">
        <v>0</v>
      </c>
      <c r="C270" s="86">
        <f>'SIU System Office'!C23+'SIU System Office'!C24</f>
        <v>0</v>
      </c>
      <c r="D270" s="84">
        <f t="shared" si="82"/>
        <v>0</v>
      </c>
      <c r="E270" s="85">
        <v>0</v>
      </c>
      <c r="F270" s="86">
        <f>'SIU System Office'!D23+'SIU System Office'!D24</f>
        <v>0</v>
      </c>
      <c r="G270" s="84">
        <f t="shared" si="83"/>
        <v>0</v>
      </c>
      <c r="H270" s="85">
        <v>0</v>
      </c>
      <c r="I270" s="86">
        <f>'SIU System Office'!E23+'SIU System Office'!E24</f>
        <v>0</v>
      </c>
      <c r="J270" s="84">
        <f t="shared" si="84"/>
        <v>0</v>
      </c>
      <c r="K270" s="86">
        <f t="shared" si="85"/>
        <v>0</v>
      </c>
      <c r="L270" s="86">
        <f t="shared" si="86"/>
        <v>0</v>
      </c>
      <c r="M270" s="84">
        <f t="shared" si="87"/>
        <v>0</v>
      </c>
    </row>
    <row r="271" spans="1:17" x14ac:dyDescent="0.2">
      <c r="A271" s="100" t="s">
        <v>60</v>
      </c>
      <c r="B271" s="85">
        <v>30.4</v>
      </c>
      <c r="C271" s="86">
        <f>'SIU System Office'!C25</f>
        <v>30.4</v>
      </c>
      <c r="D271" s="84">
        <f t="shared" si="82"/>
        <v>0</v>
      </c>
      <c r="E271" s="85">
        <v>0.9</v>
      </c>
      <c r="F271" s="86">
        <f>'SIU System Office'!D25</f>
        <v>6.2480000000000002</v>
      </c>
      <c r="G271" s="84">
        <f t="shared" si="83"/>
        <v>5.9422222222222221</v>
      </c>
      <c r="H271" s="85">
        <v>0</v>
      </c>
      <c r="I271" s="86">
        <f>'SIU System Office'!E25</f>
        <v>0</v>
      </c>
      <c r="J271" s="84">
        <f t="shared" si="84"/>
        <v>0</v>
      </c>
      <c r="K271" s="86">
        <f t="shared" si="85"/>
        <v>31.299999999999997</v>
      </c>
      <c r="L271" s="86">
        <f t="shared" si="86"/>
        <v>36.647999999999996</v>
      </c>
      <c r="M271" s="84">
        <f t="shared" si="87"/>
        <v>0.17086261980830669</v>
      </c>
    </row>
    <row r="272" spans="1:17" x14ac:dyDescent="0.2">
      <c r="A272" s="100" t="s">
        <v>61</v>
      </c>
      <c r="B272" s="85">
        <v>0</v>
      </c>
      <c r="C272" s="86">
        <f>'SIU System Office'!C26-C273</f>
        <v>0</v>
      </c>
      <c r="D272" s="84">
        <f t="shared" si="82"/>
        <v>0</v>
      </c>
      <c r="E272" s="85">
        <v>0</v>
      </c>
      <c r="F272" s="86">
        <f>'SIU System Office'!D26-F273</f>
        <v>0</v>
      </c>
      <c r="G272" s="84">
        <f t="shared" si="83"/>
        <v>0</v>
      </c>
      <c r="H272" s="85">
        <v>164.1</v>
      </c>
      <c r="I272" s="86">
        <f>'SIU System Office'!E26-I273</f>
        <v>102.145</v>
      </c>
      <c r="J272" s="84">
        <f t="shared" si="84"/>
        <v>-0.37754418037781839</v>
      </c>
      <c r="K272" s="86">
        <f t="shared" si="85"/>
        <v>164.1</v>
      </c>
      <c r="L272" s="86">
        <f t="shared" si="86"/>
        <v>102.145</v>
      </c>
      <c r="M272" s="84">
        <f t="shared" si="87"/>
        <v>-0.37754418037781839</v>
      </c>
    </row>
    <row r="273" spans="1:17" ht="16" thickBot="1" x14ac:dyDescent="0.25">
      <c r="A273" s="101" t="s">
        <v>48</v>
      </c>
      <c r="B273" s="102">
        <v>0</v>
      </c>
      <c r="C273" s="103">
        <f>'SIU System Office'!C38</f>
        <v>0</v>
      </c>
      <c r="D273" s="104">
        <f t="shared" si="82"/>
        <v>0</v>
      </c>
      <c r="E273" s="102">
        <v>0</v>
      </c>
      <c r="F273" s="103">
        <f>'SIU System Office'!D38</f>
        <v>0</v>
      </c>
      <c r="G273" s="104">
        <f t="shared" si="83"/>
        <v>0</v>
      </c>
      <c r="H273" s="102">
        <v>0</v>
      </c>
      <c r="I273" s="103">
        <f>'SIU System Office'!E38</f>
        <v>0</v>
      </c>
      <c r="J273" s="104">
        <f t="shared" si="84"/>
        <v>0</v>
      </c>
      <c r="K273" s="103">
        <f t="shared" si="85"/>
        <v>0</v>
      </c>
      <c r="L273" s="103">
        <f t="shared" si="86"/>
        <v>0</v>
      </c>
      <c r="M273" s="104">
        <f t="shared" si="87"/>
        <v>0</v>
      </c>
    </row>
    <row r="274" spans="1:17" ht="16" thickBot="1" x14ac:dyDescent="0.25">
      <c r="A274" s="87" t="s">
        <v>62</v>
      </c>
      <c r="B274" s="88">
        <f>SUM(B259:B273)</f>
        <v>1565.1</v>
      </c>
      <c r="C274" s="89">
        <f>SUM(C259:C273)</f>
        <v>1659.567</v>
      </c>
      <c r="D274" s="90">
        <f t="shared" si="82"/>
        <v>6.0358443549932979E-2</v>
      </c>
      <c r="E274" s="88">
        <f>SUM(E259:E273)</f>
        <v>273.69999999999993</v>
      </c>
      <c r="F274" s="89">
        <f>SUM(F259:F273)</f>
        <v>395.36499999999995</v>
      </c>
      <c r="G274" s="90">
        <f t="shared" si="83"/>
        <v>0.44451954694921464</v>
      </c>
      <c r="H274" s="88">
        <f>SUM(H259:H273)</f>
        <v>1614.9</v>
      </c>
      <c r="I274" s="89">
        <f>SUM(I259:I273)</f>
        <v>1505.5819999999999</v>
      </c>
      <c r="J274" s="90">
        <f t="shared" si="84"/>
        <v>-6.769335562573546E-2</v>
      </c>
      <c r="K274" s="88">
        <f t="shared" ref="K274:L274" si="88">SUM(K259:K273)</f>
        <v>3453.7</v>
      </c>
      <c r="L274" s="89">
        <f t="shared" si="88"/>
        <v>3560.5140000000001</v>
      </c>
      <c r="M274" s="90">
        <f t="shared" si="87"/>
        <v>3.0927411182210474E-2</v>
      </c>
    </row>
    <row r="275" spans="1:17" x14ac:dyDescent="0.2">
      <c r="A275" s="118" t="s">
        <v>104</v>
      </c>
      <c r="B275" s="118"/>
      <c r="C275" s="118"/>
      <c r="D275" s="118"/>
      <c r="E275" s="118"/>
      <c r="F275" s="118"/>
      <c r="G275" s="118"/>
      <c r="H275" s="118"/>
      <c r="I275" s="118"/>
      <c r="J275" s="118"/>
      <c r="K275" s="118"/>
      <c r="L275" s="118"/>
      <c r="M275" s="118"/>
    </row>
    <row r="276" spans="1:17" x14ac:dyDescent="0.2">
      <c r="A276" s="118"/>
      <c r="B276" s="118"/>
      <c r="C276" s="118"/>
      <c r="D276" s="118"/>
      <c r="E276" s="118"/>
      <c r="F276" s="118"/>
      <c r="G276" s="118"/>
      <c r="H276" s="118"/>
      <c r="I276" s="118"/>
      <c r="J276" s="118"/>
      <c r="K276" s="118"/>
      <c r="L276" s="118"/>
      <c r="M276" s="118"/>
    </row>
    <row r="277" spans="1:17" x14ac:dyDescent="0.2">
      <c r="A277" s="117" t="s">
        <v>91</v>
      </c>
      <c r="B277" s="117"/>
      <c r="C277" s="117"/>
      <c r="D277" s="117"/>
      <c r="E277" s="117"/>
      <c r="F277" s="117"/>
      <c r="G277" s="117"/>
      <c r="H277" s="117"/>
      <c r="I277" s="117"/>
      <c r="J277" s="117"/>
      <c r="K277" s="117"/>
      <c r="L277" s="117"/>
      <c r="M277" s="117"/>
    </row>
    <row r="278" spans="1:17" s="76" customFormat="1" ht="12" x14ac:dyDescent="0.15">
      <c r="A278" s="117" t="str">
        <f>A2</f>
        <v>Total Expenditures by Object, Fiscal Years 2021 and 2022</v>
      </c>
      <c r="B278" s="117"/>
      <c r="C278" s="117"/>
      <c r="D278" s="117"/>
      <c r="E278" s="117"/>
      <c r="F278" s="117"/>
      <c r="G278" s="117"/>
      <c r="H278" s="117"/>
      <c r="I278" s="117"/>
      <c r="J278" s="117"/>
      <c r="K278" s="117"/>
      <c r="L278" s="117"/>
      <c r="M278" s="117"/>
      <c r="N278" s="75"/>
      <c r="O278" s="75"/>
      <c r="P278" s="75"/>
      <c r="Q278" s="75"/>
    </row>
    <row r="279" spans="1:17" s="76" customFormat="1" ht="13" thickBot="1" x14ac:dyDescent="0.2">
      <c r="A279" s="114" t="s">
        <v>67</v>
      </c>
      <c r="B279" s="114"/>
      <c r="C279" s="114"/>
      <c r="D279" s="114"/>
      <c r="E279" s="114"/>
      <c r="F279" s="114"/>
      <c r="G279" s="114"/>
      <c r="H279" s="114"/>
      <c r="I279" s="114"/>
      <c r="J279" s="114"/>
      <c r="K279" s="114"/>
      <c r="L279" s="114"/>
      <c r="M279" s="114"/>
      <c r="N279" s="77"/>
      <c r="O279" s="77"/>
      <c r="P279" s="77"/>
      <c r="Q279" s="77"/>
    </row>
    <row r="280" spans="1:17" ht="14.25" customHeight="1" x14ac:dyDescent="0.2">
      <c r="A280" s="115" t="s">
        <v>92</v>
      </c>
      <c r="B280" s="111" t="s">
        <v>102</v>
      </c>
      <c r="C280" s="112"/>
      <c r="D280" s="113"/>
      <c r="E280" s="111" t="s">
        <v>103</v>
      </c>
      <c r="F280" s="112"/>
      <c r="G280" s="113"/>
      <c r="H280" s="111" t="s">
        <v>11</v>
      </c>
      <c r="I280" s="112"/>
      <c r="J280" s="113"/>
      <c r="K280" s="111" t="s">
        <v>65</v>
      </c>
      <c r="L280" s="112"/>
      <c r="M280" s="113"/>
    </row>
    <row r="281" spans="1:17" ht="33" thickBot="1" x14ac:dyDescent="0.25">
      <c r="A281" s="116"/>
      <c r="B281" s="79" t="str">
        <f>B5</f>
        <v>FY2021</v>
      </c>
      <c r="C281" s="80" t="str">
        <f>C5</f>
        <v>FY2022</v>
      </c>
      <c r="D281" s="81" t="s">
        <v>64</v>
      </c>
      <c r="E281" s="79" t="str">
        <f>E5</f>
        <v>FY2021</v>
      </c>
      <c r="F281" s="80" t="str">
        <f>F5</f>
        <v>FY2022</v>
      </c>
      <c r="G281" s="81" t="s">
        <v>64</v>
      </c>
      <c r="H281" s="79" t="str">
        <f>H5</f>
        <v>FY2021</v>
      </c>
      <c r="I281" s="80" t="str">
        <f>I5</f>
        <v>FY2022</v>
      </c>
      <c r="J281" s="81" t="s">
        <v>64</v>
      </c>
      <c r="K281" s="79" t="str">
        <f>K5</f>
        <v>FY2021</v>
      </c>
      <c r="L281" s="80" t="str">
        <f>L5</f>
        <v>FY2022</v>
      </c>
      <c r="M281" s="81" t="s">
        <v>64</v>
      </c>
    </row>
    <row r="282" spans="1:17" x14ac:dyDescent="0.2">
      <c r="A282" s="105" t="s">
        <v>49</v>
      </c>
      <c r="B282" s="82">
        <f t="shared" ref="B282:C296" si="89">B305+B328+B351+B374</f>
        <v>493293.8</v>
      </c>
      <c r="C282" s="83">
        <f t="shared" si="89"/>
        <v>521420.19999999995</v>
      </c>
      <c r="D282" s="84">
        <f>IFERROR((C282-B282)/(B282),0)</f>
        <v>5.7017542081412673E-2</v>
      </c>
      <c r="E282" s="82">
        <f t="shared" ref="E282:F296" si="90">E305+E328+E351+E374</f>
        <v>792942.89999999991</v>
      </c>
      <c r="F282" s="83">
        <f t="shared" si="90"/>
        <v>786883.8</v>
      </c>
      <c r="G282" s="84">
        <f>IFERROR((F282-E282)/(E282),0)</f>
        <v>-7.6412816105672441E-3</v>
      </c>
      <c r="H282" s="82">
        <f t="shared" ref="H282:I296" si="91">H305+H328+H351+H374</f>
        <v>1259567.7</v>
      </c>
      <c r="I282" s="83">
        <f t="shared" si="91"/>
        <v>1329867.2</v>
      </c>
      <c r="J282" s="84">
        <f>IFERROR((I282-H282)/(H282),0)</f>
        <v>5.5812402937928628E-2</v>
      </c>
      <c r="K282" s="82">
        <f t="shared" ref="K282:K296" si="92">K305+K328+K351+K374</f>
        <v>2545804.4000000004</v>
      </c>
      <c r="L282" s="83">
        <f>C282+F282+I282</f>
        <v>2638171.2000000002</v>
      </c>
      <c r="M282" s="84">
        <f>IFERROR((L282-K282)/(K282),0)</f>
        <v>3.6281970445176309E-2</v>
      </c>
    </row>
    <row r="283" spans="1:17" x14ac:dyDescent="0.2">
      <c r="A283" s="106" t="s">
        <v>50</v>
      </c>
      <c r="B283" s="85">
        <f t="shared" si="89"/>
        <v>8566.2000000000007</v>
      </c>
      <c r="C283" s="86">
        <f t="shared" si="89"/>
        <v>8566.1999999999989</v>
      </c>
      <c r="D283" s="84">
        <f t="shared" ref="D283:D296" si="93">IFERROR((C283-B283)/(B283),0)</f>
        <v>-2.1234496083979552E-16</v>
      </c>
      <c r="E283" s="85">
        <f t="shared" si="90"/>
        <v>13349.9</v>
      </c>
      <c r="F283" s="86">
        <f t="shared" si="90"/>
        <v>13847.4</v>
      </c>
      <c r="G283" s="84">
        <f t="shared" ref="G283:G296" si="94">IFERROR((F283-E283)/(E283),0)</f>
        <v>3.726619675053746E-2</v>
      </c>
      <c r="H283" s="85">
        <f t="shared" si="91"/>
        <v>18910.699999999997</v>
      </c>
      <c r="I283" s="86">
        <f t="shared" si="91"/>
        <v>20231.34</v>
      </c>
      <c r="J283" s="84">
        <f t="shared" ref="J283:J297" si="95">IFERROR((I283-H283)/(H283),0)</f>
        <v>6.9835595720941224E-2</v>
      </c>
      <c r="K283" s="85">
        <f t="shared" si="92"/>
        <v>40826.800000000003</v>
      </c>
      <c r="L283" s="86">
        <f t="shared" ref="L283:L296" si="96">C283+F283+I283</f>
        <v>42644.94</v>
      </c>
      <c r="M283" s="84">
        <f t="shared" ref="M283:M297" si="97">IFERROR((L283-K283)/(K283),0)</f>
        <v>4.4533002831473427E-2</v>
      </c>
    </row>
    <row r="284" spans="1:17" x14ac:dyDescent="0.2">
      <c r="A284" s="106" t="s">
        <v>51</v>
      </c>
      <c r="B284" s="85">
        <f t="shared" si="89"/>
        <v>39398.9</v>
      </c>
      <c r="C284" s="86">
        <f t="shared" si="89"/>
        <v>39055.599999999999</v>
      </c>
      <c r="D284" s="84">
        <f t="shared" si="93"/>
        <v>-8.7134412382072323E-3</v>
      </c>
      <c r="E284" s="85">
        <f t="shared" si="90"/>
        <v>162405.1</v>
      </c>
      <c r="F284" s="86">
        <f t="shared" si="90"/>
        <v>188248</v>
      </c>
      <c r="G284" s="84">
        <f t="shared" si="94"/>
        <v>0.15912616044693173</v>
      </c>
      <c r="H284" s="85">
        <f t="shared" si="91"/>
        <v>1141736.7</v>
      </c>
      <c r="I284" s="86">
        <f t="shared" si="91"/>
        <v>1233408.7799999998</v>
      </c>
      <c r="J284" s="84">
        <f t="shared" si="95"/>
        <v>8.0291787064390455E-2</v>
      </c>
      <c r="K284" s="85">
        <f t="shared" si="92"/>
        <v>1343540.7</v>
      </c>
      <c r="L284" s="86">
        <f t="shared" si="96"/>
        <v>1460712.38</v>
      </c>
      <c r="M284" s="84">
        <f t="shared" si="97"/>
        <v>8.7211113143055463E-2</v>
      </c>
    </row>
    <row r="285" spans="1:17" x14ac:dyDescent="0.2">
      <c r="A285" s="106" t="s">
        <v>52</v>
      </c>
      <c r="B285" s="85">
        <f t="shared" si="89"/>
        <v>0</v>
      </c>
      <c r="C285" s="86">
        <f t="shared" si="89"/>
        <v>0</v>
      </c>
      <c r="D285" s="84">
        <f t="shared" si="93"/>
        <v>0</v>
      </c>
      <c r="E285" s="85">
        <f t="shared" si="90"/>
        <v>126.8</v>
      </c>
      <c r="F285" s="86">
        <f t="shared" si="90"/>
        <v>1922.1000000000001</v>
      </c>
      <c r="G285" s="84">
        <f t="shared" si="94"/>
        <v>14.15851735015773</v>
      </c>
      <c r="H285" s="85">
        <f t="shared" si="91"/>
        <v>6790.1999999999989</v>
      </c>
      <c r="I285" s="86">
        <f t="shared" si="91"/>
        <v>20052</v>
      </c>
      <c r="J285" s="84">
        <f t="shared" si="95"/>
        <v>1.9530794380136083</v>
      </c>
      <c r="K285" s="85">
        <f t="shared" si="92"/>
        <v>6917</v>
      </c>
      <c r="L285" s="86">
        <f t="shared" si="96"/>
        <v>21974.1</v>
      </c>
      <c r="M285" s="84">
        <f t="shared" si="97"/>
        <v>2.176825213242735</v>
      </c>
    </row>
    <row r="286" spans="1:17" x14ac:dyDescent="0.2">
      <c r="A286" s="106" t="s">
        <v>53</v>
      </c>
      <c r="B286" s="85">
        <f t="shared" si="89"/>
        <v>0</v>
      </c>
      <c r="C286" s="86">
        <f t="shared" si="89"/>
        <v>0</v>
      </c>
      <c r="D286" s="84">
        <f t="shared" si="93"/>
        <v>0</v>
      </c>
      <c r="E286" s="85">
        <f t="shared" si="90"/>
        <v>9892.1</v>
      </c>
      <c r="F286" s="86">
        <f t="shared" si="90"/>
        <v>16179.099999999999</v>
      </c>
      <c r="G286" s="84">
        <f t="shared" si="94"/>
        <v>0.6355576672294051</v>
      </c>
      <c r="H286" s="85">
        <f t="shared" si="91"/>
        <v>237083.80000000002</v>
      </c>
      <c r="I286" s="86">
        <f t="shared" si="91"/>
        <v>265991.7</v>
      </c>
      <c r="J286" s="84">
        <f t="shared" si="95"/>
        <v>0.12193114839563055</v>
      </c>
      <c r="K286" s="85">
        <f t="shared" si="92"/>
        <v>246975.90000000002</v>
      </c>
      <c r="L286" s="86">
        <f t="shared" si="96"/>
        <v>282170.8</v>
      </c>
      <c r="M286" s="84">
        <f t="shared" si="97"/>
        <v>0.14250337785994488</v>
      </c>
    </row>
    <row r="287" spans="1:17" x14ac:dyDescent="0.2">
      <c r="A287" s="106" t="s">
        <v>54</v>
      </c>
      <c r="B287" s="85">
        <f t="shared" si="89"/>
        <v>0</v>
      </c>
      <c r="C287" s="86">
        <f t="shared" si="89"/>
        <v>0</v>
      </c>
      <c r="D287" s="84">
        <f t="shared" si="93"/>
        <v>0</v>
      </c>
      <c r="E287" s="85">
        <f t="shared" si="90"/>
        <v>37058.899999999994</v>
      </c>
      <c r="F287" s="86">
        <f t="shared" si="90"/>
        <v>45838.1</v>
      </c>
      <c r="G287" s="84">
        <f t="shared" si="94"/>
        <v>0.23689855878075189</v>
      </c>
      <c r="H287" s="85">
        <f t="shared" si="91"/>
        <v>102691.59999999999</v>
      </c>
      <c r="I287" s="86">
        <f t="shared" si="91"/>
        <v>91360.44</v>
      </c>
      <c r="J287" s="84">
        <f t="shared" si="95"/>
        <v>-0.11034164430196812</v>
      </c>
      <c r="K287" s="85">
        <f t="shared" si="92"/>
        <v>139750.49999999997</v>
      </c>
      <c r="L287" s="86">
        <f t="shared" si="96"/>
        <v>137198.54</v>
      </c>
      <c r="M287" s="84">
        <f t="shared" si="97"/>
        <v>-1.8260829120467999E-2</v>
      </c>
    </row>
    <row r="288" spans="1:17" x14ac:dyDescent="0.2">
      <c r="A288" s="106" t="s">
        <v>55</v>
      </c>
      <c r="B288" s="85">
        <f t="shared" si="89"/>
        <v>0</v>
      </c>
      <c r="C288" s="86">
        <f t="shared" si="89"/>
        <v>0</v>
      </c>
      <c r="D288" s="84">
        <f t="shared" si="93"/>
        <v>0</v>
      </c>
      <c r="E288" s="85">
        <f t="shared" si="90"/>
        <v>197071.4</v>
      </c>
      <c r="F288" s="86">
        <f t="shared" si="90"/>
        <v>188132.3</v>
      </c>
      <c r="G288" s="84">
        <f t="shared" si="94"/>
        <v>-4.5359702118115595E-2</v>
      </c>
      <c r="H288" s="85">
        <f t="shared" si="91"/>
        <v>279579.5</v>
      </c>
      <c r="I288" s="86">
        <f t="shared" si="91"/>
        <v>351723.4</v>
      </c>
      <c r="J288" s="84">
        <f t="shared" si="95"/>
        <v>0.25804431297716757</v>
      </c>
      <c r="K288" s="85">
        <f t="shared" si="92"/>
        <v>476650.9</v>
      </c>
      <c r="L288" s="86">
        <f t="shared" si="96"/>
        <v>539855.69999999995</v>
      </c>
      <c r="M288" s="84">
        <f t="shared" si="97"/>
        <v>0.13260186857928921</v>
      </c>
    </row>
    <row r="289" spans="1:17" x14ac:dyDescent="0.2">
      <c r="A289" s="106" t="s">
        <v>56</v>
      </c>
      <c r="B289" s="85">
        <f t="shared" si="89"/>
        <v>0</v>
      </c>
      <c r="C289" s="86">
        <f t="shared" si="89"/>
        <v>0</v>
      </c>
      <c r="D289" s="84">
        <f t="shared" si="93"/>
        <v>0</v>
      </c>
      <c r="E289" s="85">
        <f t="shared" si="90"/>
        <v>9132.4</v>
      </c>
      <c r="F289" s="86">
        <f t="shared" si="90"/>
        <v>11770.099999999999</v>
      </c>
      <c r="G289" s="84">
        <f t="shared" si="94"/>
        <v>0.28882878542332785</v>
      </c>
      <c r="H289" s="85">
        <f t="shared" si="91"/>
        <v>21659</v>
      </c>
      <c r="I289" s="86">
        <f t="shared" si="91"/>
        <v>28972.14</v>
      </c>
      <c r="J289" s="84">
        <f t="shared" si="95"/>
        <v>0.33764901426658661</v>
      </c>
      <c r="K289" s="85">
        <f t="shared" si="92"/>
        <v>30791.4</v>
      </c>
      <c r="L289" s="86">
        <f t="shared" si="96"/>
        <v>40742.239999999998</v>
      </c>
      <c r="M289" s="84">
        <f t="shared" si="97"/>
        <v>0.32316945640665889</v>
      </c>
    </row>
    <row r="290" spans="1:17" x14ac:dyDescent="0.2">
      <c r="A290" s="106" t="s">
        <v>57</v>
      </c>
      <c r="B290" s="85">
        <f t="shared" si="89"/>
        <v>0</v>
      </c>
      <c r="C290" s="86">
        <f t="shared" si="89"/>
        <v>0</v>
      </c>
      <c r="D290" s="84">
        <f t="shared" si="93"/>
        <v>0</v>
      </c>
      <c r="E290" s="85">
        <f t="shared" si="90"/>
        <v>681.4</v>
      </c>
      <c r="F290" s="86">
        <f t="shared" si="90"/>
        <v>823.19999999999993</v>
      </c>
      <c r="G290" s="84">
        <f t="shared" si="94"/>
        <v>0.20810096859407098</v>
      </c>
      <c r="H290" s="85">
        <f t="shared" si="91"/>
        <v>2523.9</v>
      </c>
      <c r="I290" s="86">
        <f t="shared" si="91"/>
        <v>3686.2400000000002</v>
      </c>
      <c r="J290" s="84">
        <f t="shared" si="95"/>
        <v>0.46053330163635647</v>
      </c>
      <c r="K290" s="85">
        <f t="shared" si="92"/>
        <v>3205.3</v>
      </c>
      <c r="L290" s="86">
        <f t="shared" si="96"/>
        <v>4509.4400000000005</v>
      </c>
      <c r="M290" s="84">
        <f t="shared" si="97"/>
        <v>0.40686987177487294</v>
      </c>
    </row>
    <row r="291" spans="1:17" x14ac:dyDescent="0.2">
      <c r="A291" s="106" t="s">
        <v>58</v>
      </c>
      <c r="B291" s="85">
        <f t="shared" si="89"/>
        <v>0</v>
      </c>
      <c r="C291" s="86">
        <f t="shared" si="89"/>
        <v>0</v>
      </c>
      <c r="D291" s="84">
        <f t="shared" si="93"/>
        <v>0</v>
      </c>
      <c r="E291" s="85">
        <f t="shared" si="90"/>
        <v>0</v>
      </c>
      <c r="F291" s="86">
        <f t="shared" si="90"/>
        <v>0</v>
      </c>
      <c r="G291" s="84">
        <f t="shared" si="94"/>
        <v>0</v>
      </c>
      <c r="H291" s="85">
        <f t="shared" si="91"/>
        <v>0</v>
      </c>
      <c r="I291" s="86">
        <f t="shared" si="91"/>
        <v>0</v>
      </c>
      <c r="J291" s="84">
        <f t="shared" si="95"/>
        <v>0</v>
      </c>
      <c r="K291" s="85">
        <f t="shared" si="92"/>
        <v>0</v>
      </c>
      <c r="L291" s="86">
        <f t="shared" si="96"/>
        <v>0</v>
      </c>
      <c r="M291" s="84">
        <f t="shared" si="97"/>
        <v>0</v>
      </c>
    </row>
    <row r="292" spans="1:17" x14ac:dyDescent="0.2">
      <c r="A292" s="106" t="s">
        <v>59</v>
      </c>
      <c r="B292" s="85">
        <f t="shared" si="89"/>
        <v>0</v>
      </c>
      <c r="C292" s="86">
        <f t="shared" si="89"/>
        <v>0</v>
      </c>
      <c r="D292" s="84">
        <f t="shared" si="93"/>
        <v>0</v>
      </c>
      <c r="E292" s="85">
        <f t="shared" si="90"/>
        <v>699</v>
      </c>
      <c r="F292" s="86">
        <f t="shared" si="90"/>
        <v>1611.7</v>
      </c>
      <c r="G292" s="84">
        <f t="shared" si="94"/>
        <v>1.3057224606580831</v>
      </c>
      <c r="H292" s="85">
        <f t="shared" si="91"/>
        <v>7074.6</v>
      </c>
      <c r="I292" s="86">
        <f t="shared" si="91"/>
        <v>20993.200000000001</v>
      </c>
      <c r="J292" s="84">
        <f t="shared" si="95"/>
        <v>1.967404517569898</v>
      </c>
      <c r="K292" s="85">
        <f t="shared" si="92"/>
        <v>7773.6</v>
      </c>
      <c r="L292" s="86">
        <f t="shared" si="96"/>
        <v>22604.9</v>
      </c>
      <c r="M292" s="84">
        <f t="shared" si="97"/>
        <v>1.9079062467839869</v>
      </c>
    </row>
    <row r="293" spans="1:17" x14ac:dyDescent="0.2">
      <c r="A293" s="106" t="s">
        <v>63</v>
      </c>
      <c r="B293" s="85">
        <f t="shared" si="89"/>
        <v>69.174999999999997</v>
      </c>
      <c r="C293" s="86">
        <f t="shared" si="89"/>
        <v>948.59999999999991</v>
      </c>
      <c r="D293" s="84">
        <f t="shared" si="93"/>
        <v>12.713046620889049</v>
      </c>
      <c r="E293" s="85">
        <f t="shared" si="90"/>
        <v>0</v>
      </c>
      <c r="F293" s="86">
        <f t="shared" si="90"/>
        <v>0</v>
      </c>
      <c r="G293" s="84">
        <f t="shared" si="94"/>
        <v>0</v>
      </c>
      <c r="H293" s="85">
        <f t="shared" si="91"/>
        <v>0</v>
      </c>
      <c r="I293" s="86">
        <f t="shared" si="91"/>
        <v>0</v>
      </c>
      <c r="J293" s="84">
        <f t="shared" si="95"/>
        <v>0</v>
      </c>
      <c r="K293" s="85">
        <f t="shared" si="92"/>
        <v>69.174999999999997</v>
      </c>
      <c r="L293" s="86">
        <f t="shared" si="96"/>
        <v>948.59999999999991</v>
      </c>
      <c r="M293" s="84">
        <f t="shared" si="97"/>
        <v>12.713046620889049</v>
      </c>
    </row>
    <row r="294" spans="1:17" x14ac:dyDescent="0.2">
      <c r="A294" s="106" t="s">
        <v>60</v>
      </c>
      <c r="B294" s="85">
        <f t="shared" si="89"/>
        <v>24893.200000000001</v>
      </c>
      <c r="C294" s="86">
        <f t="shared" si="89"/>
        <v>24893.200000000001</v>
      </c>
      <c r="D294" s="84">
        <f t="shared" si="93"/>
        <v>0</v>
      </c>
      <c r="E294" s="85">
        <f t="shared" si="90"/>
        <v>0</v>
      </c>
      <c r="F294" s="86">
        <f t="shared" si="90"/>
        <v>0</v>
      </c>
      <c r="G294" s="84">
        <f t="shared" si="94"/>
        <v>0</v>
      </c>
      <c r="H294" s="85">
        <f t="shared" si="91"/>
        <v>0</v>
      </c>
      <c r="I294" s="86">
        <f t="shared" si="91"/>
        <v>0</v>
      </c>
      <c r="J294" s="84">
        <f t="shared" si="95"/>
        <v>0</v>
      </c>
      <c r="K294" s="85">
        <f t="shared" si="92"/>
        <v>24893.200000000001</v>
      </c>
      <c r="L294" s="86">
        <f t="shared" si="96"/>
        <v>24893.200000000001</v>
      </c>
      <c r="M294" s="84">
        <f t="shared" si="97"/>
        <v>0</v>
      </c>
    </row>
    <row r="295" spans="1:17" x14ac:dyDescent="0.2">
      <c r="A295" s="106" t="s">
        <v>61</v>
      </c>
      <c r="B295" s="85">
        <f t="shared" si="89"/>
        <v>62421.625</v>
      </c>
      <c r="C295" s="86">
        <f t="shared" si="89"/>
        <v>71121.3</v>
      </c>
      <c r="D295" s="84">
        <f t="shared" si="93"/>
        <v>0.13936956944007792</v>
      </c>
      <c r="E295" s="85">
        <f t="shared" si="90"/>
        <v>81179.7</v>
      </c>
      <c r="F295" s="86">
        <f t="shared" si="90"/>
        <v>57375.3</v>
      </c>
      <c r="G295" s="84">
        <f t="shared" si="94"/>
        <v>-0.29323094320378118</v>
      </c>
      <c r="H295" s="85">
        <f t="shared" si="91"/>
        <v>253149.19999999998</v>
      </c>
      <c r="I295" s="86">
        <f t="shared" si="91"/>
        <v>276528.40000000002</v>
      </c>
      <c r="J295" s="84">
        <f t="shared" si="95"/>
        <v>9.2353442159801583E-2</v>
      </c>
      <c r="K295" s="85">
        <f t="shared" si="92"/>
        <v>396750.52499999997</v>
      </c>
      <c r="L295" s="86">
        <f t="shared" si="96"/>
        <v>405025</v>
      </c>
      <c r="M295" s="84">
        <f t="shared" si="97"/>
        <v>2.0855611974300563E-2</v>
      </c>
    </row>
    <row r="296" spans="1:17" ht="16" thickBot="1" x14ac:dyDescent="0.25">
      <c r="A296" s="106" t="s">
        <v>48</v>
      </c>
      <c r="B296" s="85">
        <f t="shared" si="89"/>
        <v>0</v>
      </c>
      <c r="C296" s="86">
        <f t="shared" si="89"/>
        <v>0</v>
      </c>
      <c r="D296" s="84">
        <f t="shared" si="93"/>
        <v>0</v>
      </c>
      <c r="E296" s="85">
        <f t="shared" si="90"/>
        <v>8.8000000000000007</v>
      </c>
      <c r="F296" s="86">
        <f t="shared" si="90"/>
        <v>8.8000000000000007</v>
      </c>
      <c r="G296" s="84">
        <f t="shared" si="94"/>
        <v>0</v>
      </c>
      <c r="H296" s="85">
        <f t="shared" si="91"/>
        <v>103715.3</v>
      </c>
      <c r="I296" s="86">
        <f t="shared" si="91"/>
        <v>120299.2</v>
      </c>
      <c r="J296" s="84">
        <f t="shared" si="95"/>
        <v>0.15989829851526238</v>
      </c>
      <c r="K296" s="85">
        <f t="shared" si="92"/>
        <v>103724.09999999999</v>
      </c>
      <c r="L296" s="86">
        <f t="shared" si="96"/>
        <v>120308</v>
      </c>
      <c r="M296" s="84">
        <f t="shared" si="97"/>
        <v>0.15988473267061376</v>
      </c>
    </row>
    <row r="297" spans="1:17" ht="16" thickBot="1" x14ac:dyDescent="0.25">
      <c r="A297" s="107" t="s">
        <v>62</v>
      </c>
      <c r="B297" s="92">
        <f>SUM(B282:B296)</f>
        <v>628642.9</v>
      </c>
      <c r="C297" s="93">
        <f>SUM(C282:C296)</f>
        <v>666005.09999999986</v>
      </c>
      <c r="D297" s="90">
        <f>IFERROR((C297-B297)/(B297),0)</f>
        <v>5.9433105822080924E-2</v>
      </c>
      <c r="E297" s="92">
        <f t="shared" ref="E297:F297" si="98">SUM(E282:E296)</f>
        <v>1304548.3999999997</v>
      </c>
      <c r="F297" s="93">
        <f t="shared" si="98"/>
        <v>1312639.9000000001</v>
      </c>
      <c r="G297" s="90">
        <f>IFERROR((F297-E297)/(E297),0)</f>
        <v>6.2025295496897373E-3</v>
      </c>
      <c r="H297" s="92">
        <f t="shared" ref="H297" si="99">SUM(H282:H296)</f>
        <v>3434482.1999999997</v>
      </c>
      <c r="I297" s="93">
        <f t="shared" ref="I297" si="100">SUM(I282:I296)</f>
        <v>3763114.0400000005</v>
      </c>
      <c r="J297" s="90">
        <f t="shared" si="95"/>
        <v>9.5685993073424805E-2</v>
      </c>
      <c r="K297" s="92">
        <f t="shared" ref="K297" si="101">SUM(K282:K296)</f>
        <v>5367673.5</v>
      </c>
      <c r="L297" s="93">
        <f t="shared" ref="L297" si="102">SUM(L282:L296)</f>
        <v>5741759.040000001</v>
      </c>
      <c r="M297" s="90">
        <f t="shared" si="97"/>
        <v>6.9692305241740388E-2</v>
      </c>
    </row>
    <row r="298" spans="1:17" x14ac:dyDescent="0.2">
      <c r="A298" s="118" t="s">
        <v>104</v>
      </c>
      <c r="B298" s="118"/>
      <c r="C298" s="118"/>
      <c r="D298" s="118"/>
      <c r="E298" s="118"/>
      <c r="F298" s="118"/>
      <c r="G298" s="118"/>
      <c r="H298" s="118"/>
      <c r="I298" s="118"/>
      <c r="J298" s="118"/>
      <c r="K298" s="118"/>
      <c r="L298" s="118"/>
      <c r="M298" s="118"/>
    </row>
    <row r="299" spans="1:17" s="76" customFormat="1" ht="12" x14ac:dyDescent="0.15">
      <c r="A299" s="118"/>
      <c r="B299" s="118"/>
      <c r="C299" s="118"/>
      <c r="D299" s="118"/>
      <c r="E299" s="118"/>
      <c r="F299" s="118"/>
      <c r="G299" s="118"/>
      <c r="H299" s="118"/>
      <c r="I299" s="118"/>
      <c r="J299" s="118"/>
      <c r="K299" s="118"/>
      <c r="L299" s="118"/>
      <c r="M299" s="118"/>
      <c r="N299" s="75"/>
      <c r="O299" s="75"/>
      <c r="P299" s="75"/>
      <c r="Q299" s="75"/>
    </row>
    <row r="300" spans="1:17" s="76" customFormat="1" ht="12" x14ac:dyDescent="0.15">
      <c r="A300" s="117" t="s">
        <v>107</v>
      </c>
      <c r="B300" s="117"/>
      <c r="C300" s="117"/>
      <c r="D300" s="117"/>
      <c r="E300" s="117"/>
      <c r="F300" s="117"/>
      <c r="G300" s="117"/>
      <c r="H300" s="117"/>
      <c r="I300" s="117"/>
      <c r="J300" s="117"/>
      <c r="K300" s="117"/>
      <c r="L300" s="117"/>
      <c r="M300" s="117"/>
      <c r="N300" s="77"/>
      <c r="O300" s="77"/>
      <c r="P300" s="77"/>
      <c r="Q300" s="77"/>
    </row>
    <row r="301" spans="1:17" ht="14.25" customHeight="1" x14ac:dyDescent="0.2">
      <c r="A301" s="117" t="str">
        <f>A2</f>
        <v>Total Expenditures by Object, Fiscal Years 2021 and 2022</v>
      </c>
      <c r="B301" s="117"/>
      <c r="C301" s="117"/>
      <c r="D301" s="117"/>
      <c r="E301" s="117"/>
      <c r="F301" s="117"/>
      <c r="G301" s="117"/>
      <c r="H301" s="117"/>
      <c r="I301" s="117"/>
      <c r="J301" s="117"/>
      <c r="K301" s="117"/>
      <c r="L301" s="117"/>
      <c r="M301" s="117"/>
    </row>
    <row r="302" spans="1:17" ht="16" thickBot="1" x14ac:dyDescent="0.25">
      <c r="A302" s="114" t="s">
        <v>67</v>
      </c>
      <c r="B302" s="114"/>
      <c r="C302" s="114"/>
      <c r="D302" s="114"/>
      <c r="E302" s="114"/>
      <c r="F302" s="114"/>
      <c r="G302" s="114"/>
      <c r="H302" s="114"/>
      <c r="I302" s="114"/>
      <c r="J302" s="114"/>
      <c r="K302" s="114"/>
      <c r="L302" s="114"/>
      <c r="M302" s="114"/>
    </row>
    <row r="303" spans="1:17" x14ac:dyDescent="0.2">
      <c r="A303" s="115" t="s">
        <v>93</v>
      </c>
      <c r="B303" s="111" t="s">
        <v>102</v>
      </c>
      <c r="C303" s="112"/>
      <c r="D303" s="113"/>
      <c r="E303" s="111" t="s">
        <v>103</v>
      </c>
      <c r="F303" s="112"/>
      <c r="G303" s="113"/>
      <c r="H303" s="111" t="s">
        <v>11</v>
      </c>
      <c r="I303" s="112"/>
      <c r="J303" s="113"/>
      <c r="K303" s="111" t="s">
        <v>65</v>
      </c>
      <c r="L303" s="112"/>
      <c r="M303" s="113"/>
    </row>
    <row r="304" spans="1:17" ht="33" thickBot="1" x14ac:dyDescent="0.25">
      <c r="A304" s="116"/>
      <c r="B304" s="79" t="str">
        <f>B5</f>
        <v>FY2021</v>
      </c>
      <c r="C304" s="80" t="str">
        <f>C5</f>
        <v>FY2022</v>
      </c>
      <c r="D304" s="81" t="s">
        <v>64</v>
      </c>
      <c r="E304" s="79" t="str">
        <f>E5</f>
        <v>FY2021</v>
      </c>
      <c r="F304" s="80" t="str">
        <f>F5</f>
        <v>FY2022</v>
      </c>
      <c r="G304" s="81" t="s">
        <v>64</v>
      </c>
      <c r="H304" s="79" t="str">
        <f>H5</f>
        <v>FY2021</v>
      </c>
      <c r="I304" s="80" t="str">
        <f>I5</f>
        <v>FY2022</v>
      </c>
      <c r="J304" s="81" t="s">
        <v>64</v>
      </c>
      <c r="K304" s="79" t="str">
        <f>K5</f>
        <v>FY2021</v>
      </c>
      <c r="L304" s="80" t="str">
        <f>L5</f>
        <v>FY2022</v>
      </c>
      <c r="M304" s="81" t="s">
        <v>64</v>
      </c>
    </row>
    <row r="305" spans="1:17" x14ac:dyDescent="0.2">
      <c r="A305" s="99" t="s">
        <v>49</v>
      </c>
      <c r="B305" s="96">
        <v>193287.7</v>
      </c>
      <c r="C305" s="97">
        <f>UIC!C12</f>
        <v>207969.4</v>
      </c>
      <c r="D305" s="98">
        <f>IFERROR((C305-B305)/(B305),0)</f>
        <v>7.5957756235911444E-2</v>
      </c>
      <c r="E305" s="96">
        <v>319423.5</v>
      </c>
      <c r="F305" s="97">
        <f>UIC!D12</f>
        <v>314945.3</v>
      </c>
      <c r="G305" s="98">
        <f>IFERROR((F305-E305)/(E305),0)</f>
        <v>-1.4019632243714103E-2</v>
      </c>
      <c r="H305" s="96">
        <v>861938.8</v>
      </c>
      <c r="I305" s="97">
        <f>UIC!E12</f>
        <v>897908.3</v>
      </c>
      <c r="J305" s="98">
        <f>IFERROR((I305-H305)/(H305),0)</f>
        <v>4.1730921035228949E-2</v>
      </c>
      <c r="K305" s="97">
        <f>B305+E305+H305</f>
        <v>1374650</v>
      </c>
      <c r="L305" s="97">
        <f>C305+F305+I305</f>
        <v>1420823</v>
      </c>
      <c r="M305" s="98">
        <f>IFERROR((L305-K305)/(K305),0)</f>
        <v>3.3588913541628782E-2</v>
      </c>
    </row>
    <row r="306" spans="1:17" x14ac:dyDescent="0.2">
      <c r="A306" s="100" t="s">
        <v>50</v>
      </c>
      <c r="B306" s="85">
        <v>3572.8</v>
      </c>
      <c r="C306" s="86">
        <f>UIC!C13</f>
        <v>3578.1</v>
      </c>
      <c r="D306" s="84">
        <f t="shared" ref="D306:D319" si="103">IFERROR((C306-B306)/(B306),0)</f>
        <v>1.4834303627406311E-3</v>
      </c>
      <c r="E306" s="85">
        <v>5219.8999999999996</v>
      </c>
      <c r="F306" s="86">
        <f>UIC!D13</f>
        <v>5594.8</v>
      </c>
      <c r="G306" s="84">
        <f t="shared" ref="G306:G319" si="104">IFERROR((F306-E306)/(E306),0)</f>
        <v>7.18212992586066E-2</v>
      </c>
      <c r="H306" s="85">
        <v>13008.4</v>
      </c>
      <c r="I306" s="86">
        <f>UIC!E13</f>
        <v>13481.2</v>
      </c>
      <c r="J306" s="84">
        <f t="shared" ref="J306:J320" si="105">IFERROR((I306-H306)/(H306),0)</f>
        <v>3.6345745825774198E-2</v>
      </c>
      <c r="K306" s="86">
        <f t="shared" ref="K306:K319" si="106">B306+E306+H306</f>
        <v>21801.1</v>
      </c>
      <c r="L306" s="86">
        <f t="shared" ref="L306:L319" si="107">C306+F306+I306</f>
        <v>22654.1</v>
      </c>
      <c r="M306" s="84">
        <f t="shared" ref="M306:M320" si="108">IFERROR((L306-K306)/(K306),0)</f>
        <v>3.9126466095747464E-2</v>
      </c>
    </row>
    <row r="307" spans="1:17" x14ac:dyDescent="0.2">
      <c r="A307" s="100" t="s">
        <v>51</v>
      </c>
      <c r="B307" s="85">
        <v>24915.200000000001</v>
      </c>
      <c r="C307" s="86">
        <f>UIC!C14</f>
        <v>17863</v>
      </c>
      <c r="D307" s="84">
        <f t="shared" si="103"/>
        <v>-0.28304809915232471</v>
      </c>
      <c r="E307" s="85">
        <v>12946</v>
      </c>
      <c r="F307" s="86">
        <f>UIC!D14</f>
        <v>33894.199999999997</v>
      </c>
      <c r="G307" s="84">
        <f t="shared" si="104"/>
        <v>1.6181214274679436</v>
      </c>
      <c r="H307" s="85">
        <v>712550.7</v>
      </c>
      <c r="I307" s="86">
        <f>UIC!E14</f>
        <v>719128</v>
      </c>
      <c r="J307" s="84">
        <f t="shared" si="105"/>
        <v>9.2306414126041101E-3</v>
      </c>
      <c r="K307" s="86">
        <f t="shared" si="106"/>
        <v>750411.89999999991</v>
      </c>
      <c r="L307" s="86">
        <f t="shared" si="107"/>
        <v>770885.2</v>
      </c>
      <c r="M307" s="84">
        <f t="shared" si="108"/>
        <v>2.7282749647227142E-2</v>
      </c>
    </row>
    <row r="308" spans="1:17" x14ac:dyDescent="0.2">
      <c r="A308" s="100" t="s">
        <v>52</v>
      </c>
      <c r="B308" s="85">
        <v>0</v>
      </c>
      <c r="C308" s="86">
        <f>UIC!C15</f>
        <v>0</v>
      </c>
      <c r="D308" s="84">
        <f t="shared" si="103"/>
        <v>0</v>
      </c>
      <c r="E308" s="85">
        <v>39.6</v>
      </c>
      <c r="F308" s="86">
        <f>UIC!D15</f>
        <v>952.6</v>
      </c>
      <c r="G308" s="84">
        <f t="shared" si="104"/>
        <v>23.055555555555554</v>
      </c>
      <c r="H308" s="85">
        <v>867</v>
      </c>
      <c r="I308" s="86">
        <f>UIC!E15</f>
        <v>3279.4</v>
      </c>
      <c r="J308" s="84">
        <f t="shared" si="105"/>
        <v>2.7824682814302193</v>
      </c>
      <c r="K308" s="86">
        <f t="shared" si="106"/>
        <v>906.6</v>
      </c>
      <c r="L308" s="86">
        <f t="shared" si="107"/>
        <v>4232</v>
      </c>
      <c r="M308" s="84">
        <f t="shared" si="108"/>
        <v>3.6679902934039266</v>
      </c>
    </row>
    <row r="309" spans="1:17" x14ac:dyDescent="0.2">
      <c r="A309" s="100" t="s">
        <v>53</v>
      </c>
      <c r="B309" s="85">
        <v>0</v>
      </c>
      <c r="C309" s="86">
        <f>UIC!C16</f>
        <v>0</v>
      </c>
      <c r="D309" s="84">
        <f t="shared" si="103"/>
        <v>0</v>
      </c>
      <c r="E309" s="85">
        <v>5365.9</v>
      </c>
      <c r="F309" s="86">
        <f>UIC!D16</f>
        <v>7108.5</v>
      </c>
      <c r="G309" s="84">
        <f t="shared" si="104"/>
        <v>0.3247544680295944</v>
      </c>
      <c r="H309" s="85">
        <v>179062.6</v>
      </c>
      <c r="I309" s="86">
        <f>UIC!E16</f>
        <v>187701.6</v>
      </c>
      <c r="J309" s="84">
        <f t="shared" si="105"/>
        <v>4.824569731479382E-2</v>
      </c>
      <c r="K309" s="86">
        <f t="shared" si="106"/>
        <v>184428.5</v>
      </c>
      <c r="L309" s="86">
        <f t="shared" si="107"/>
        <v>194810.1</v>
      </c>
      <c r="M309" s="84">
        <f t="shared" si="108"/>
        <v>5.6290649221785165E-2</v>
      </c>
    </row>
    <row r="310" spans="1:17" x14ac:dyDescent="0.2">
      <c r="A310" s="100" t="s">
        <v>54</v>
      </c>
      <c r="B310" s="85">
        <v>0</v>
      </c>
      <c r="C310" s="86">
        <f>UIC!C17</f>
        <v>0</v>
      </c>
      <c r="D310" s="84">
        <f t="shared" si="103"/>
        <v>0</v>
      </c>
      <c r="E310" s="85">
        <v>7140.8</v>
      </c>
      <c r="F310" s="86">
        <f>UIC!D17</f>
        <v>16173.1</v>
      </c>
      <c r="G310" s="84">
        <f t="shared" si="104"/>
        <v>1.264886287250728</v>
      </c>
      <c r="H310" s="85">
        <v>40273.800000000003</v>
      </c>
      <c r="I310" s="86">
        <f>UIC!E17</f>
        <v>33302.400000000001</v>
      </c>
      <c r="J310" s="84">
        <f t="shared" si="105"/>
        <v>-0.17310012961280041</v>
      </c>
      <c r="K310" s="86">
        <f t="shared" si="106"/>
        <v>47414.600000000006</v>
      </c>
      <c r="L310" s="86">
        <f t="shared" si="107"/>
        <v>49475.5</v>
      </c>
      <c r="M310" s="84">
        <f t="shared" si="108"/>
        <v>4.3465514841420028E-2</v>
      </c>
    </row>
    <row r="311" spans="1:17" x14ac:dyDescent="0.2">
      <c r="A311" s="100" t="s">
        <v>55</v>
      </c>
      <c r="B311" s="85">
        <v>0</v>
      </c>
      <c r="C311" s="86">
        <f>UIC!C18</f>
        <v>0</v>
      </c>
      <c r="D311" s="84">
        <f t="shared" si="103"/>
        <v>0</v>
      </c>
      <c r="E311" s="85">
        <v>56754.5</v>
      </c>
      <c r="F311" s="86">
        <f>UIC!D18</f>
        <v>30850.7</v>
      </c>
      <c r="G311" s="84">
        <f t="shared" si="104"/>
        <v>-0.45641843378058128</v>
      </c>
      <c r="H311" s="85">
        <v>123742.6</v>
      </c>
      <c r="I311" s="86">
        <f>UIC!E18</f>
        <v>167885.7</v>
      </c>
      <c r="J311" s="84">
        <f t="shared" si="105"/>
        <v>0.35673325111966292</v>
      </c>
      <c r="K311" s="86">
        <f t="shared" si="106"/>
        <v>180497.1</v>
      </c>
      <c r="L311" s="86">
        <f t="shared" si="107"/>
        <v>198736.40000000002</v>
      </c>
      <c r="M311" s="84">
        <f t="shared" si="108"/>
        <v>0.10105037698666636</v>
      </c>
    </row>
    <row r="312" spans="1:17" x14ac:dyDescent="0.2">
      <c r="A312" s="100" t="s">
        <v>56</v>
      </c>
      <c r="B312" s="85">
        <v>0</v>
      </c>
      <c r="C312" s="86">
        <f>UIC!C19</f>
        <v>0</v>
      </c>
      <c r="D312" s="84">
        <f t="shared" si="103"/>
        <v>0</v>
      </c>
      <c r="E312" s="85">
        <v>3579.8</v>
      </c>
      <c r="F312" s="86">
        <f>UIC!D19</f>
        <v>4168</v>
      </c>
      <c r="G312" s="84">
        <f t="shared" si="104"/>
        <v>0.16431085535504772</v>
      </c>
      <c r="H312" s="85">
        <v>10496</v>
      </c>
      <c r="I312" s="86">
        <f>UIC!E19</f>
        <v>10509.2</v>
      </c>
      <c r="J312" s="84">
        <f t="shared" si="105"/>
        <v>1.2576219512195816E-3</v>
      </c>
      <c r="K312" s="86">
        <f t="shared" si="106"/>
        <v>14075.8</v>
      </c>
      <c r="L312" s="86">
        <f t="shared" si="107"/>
        <v>14677.2</v>
      </c>
      <c r="M312" s="84">
        <f t="shared" si="108"/>
        <v>4.2725813097657078E-2</v>
      </c>
    </row>
    <row r="313" spans="1:17" x14ac:dyDescent="0.2">
      <c r="A313" s="100" t="s">
        <v>57</v>
      </c>
      <c r="B313" s="85">
        <v>0</v>
      </c>
      <c r="C313" s="86">
        <f>UIC!C20</f>
        <v>0</v>
      </c>
      <c r="D313" s="84">
        <f t="shared" si="103"/>
        <v>0</v>
      </c>
      <c r="E313" s="85">
        <v>383.2</v>
      </c>
      <c r="F313" s="86">
        <f>UIC!D20</f>
        <v>374.6</v>
      </c>
      <c r="G313" s="84">
        <f t="shared" si="104"/>
        <v>-2.2442588726513481E-2</v>
      </c>
      <c r="H313" s="85">
        <v>1110.5999999999999</v>
      </c>
      <c r="I313" s="86">
        <f>UIC!E20</f>
        <v>1513</v>
      </c>
      <c r="J313" s="84">
        <f t="shared" si="105"/>
        <v>0.36232667026832355</v>
      </c>
      <c r="K313" s="86">
        <f t="shared" si="106"/>
        <v>1493.8</v>
      </c>
      <c r="L313" s="86">
        <f t="shared" si="107"/>
        <v>1887.6</v>
      </c>
      <c r="M313" s="84">
        <f t="shared" si="108"/>
        <v>0.2636229749631811</v>
      </c>
    </row>
    <row r="314" spans="1:17" x14ac:dyDescent="0.2">
      <c r="A314" s="100" t="s">
        <v>58</v>
      </c>
      <c r="B314" s="85">
        <v>0</v>
      </c>
      <c r="C314" s="86">
        <f>UIC!C21</f>
        <v>0</v>
      </c>
      <c r="D314" s="84">
        <f t="shared" si="103"/>
        <v>0</v>
      </c>
      <c r="E314" s="85">
        <v>0</v>
      </c>
      <c r="F314" s="86">
        <f>UIC!D21</f>
        <v>0</v>
      </c>
      <c r="G314" s="84">
        <f t="shared" si="104"/>
        <v>0</v>
      </c>
      <c r="H314" s="85">
        <v>0</v>
      </c>
      <c r="I314" s="86">
        <f>UIC!E21</f>
        <v>0</v>
      </c>
      <c r="J314" s="84">
        <f t="shared" si="105"/>
        <v>0</v>
      </c>
      <c r="K314" s="86">
        <f t="shared" si="106"/>
        <v>0</v>
      </c>
      <c r="L314" s="86">
        <f t="shared" si="107"/>
        <v>0</v>
      </c>
      <c r="M314" s="84">
        <f t="shared" si="108"/>
        <v>0</v>
      </c>
    </row>
    <row r="315" spans="1:17" x14ac:dyDescent="0.2">
      <c r="A315" s="100" t="s">
        <v>59</v>
      </c>
      <c r="B315" s="85">
        <v>0</v>
      </c>
      <c r="C315" s="86">
        <f>UIC!C22</f>
        <v>0</v>
      </c>
      <c r="D315" s="84">
        <f t="shared" si="103"/>
        <v>0</v>
      </c>
      <c r="E315" s="85">
        <v>390.1</v>
      </c>
      <c r="F315" s="86">
        <f>UIC!D22</f>
        <v>895.6</v>
      </c>
      <c r="G315" s="84">
        <f t="shared" si="104"/>
        <v>1.2958215842091771</v>
      </c>
      <c r="H315" s="85">
        <v>3566.7</v>
      </c>
      <c r="I315" s="86">
        <f>UIC!E22</f>
        <v>17114.900000000001</v>
      </c>
      <c r="J315" s="84">
        <f t="shared" si="105"/>
        <v>3.7985252474275946</v>
      </c>
      <c r="K315" s="86">
        <f t="shared" si="106"/>
        <v>3956.7999999999997</v>
      </c>
      <c r="L315" s="86">
        <f t="shared" si="107"/>
        <v>18010.5</v>
      </c>
      <c r="M315" s="84">
        <f t="shared" si="108"/>
        <v>3.5517842701172668</v>
      </c>
    </row>
    <row r="316" spans="1:17" x14ac:dyDescent="0.2">
      <c r="A316" s="100" t="s">
        <v>63</v>
      </c>
      <c r="B316" s="85">
        <v>0</v>
      </c>
      <c r="C316" s="86">
        <f>UIC!C23+UIC!C24</f>
        <v>711.3</v>
      </c>
      <c r="D316" s="84">
        <f t="shared" si="103"/>
        <v>0</v>
      </c>
      <c r="E316" s="85">
        <v>0</v>
      </c>
      <c r="F316" s="86">
        <f>UIC!D23+UIC!D24</f>
        <v>0</v>
      </c>
      <c r="G316" s="84">
        <f t="shared" si="104"/>
        <v>0</v>
      </c>
      <c r="H316" s="85">
        <v>0</v>
      </c>
      <c r="I316" s="86">
        <f>UIC!E23+UIC!E24</f>
        <v>0</v>
      </c>
      <c r="J316" s="84">
        <f t="shared" si="105"/>
        <v>0</v>
      </c>
      <c r="K316" s="86">
        <f t="shared" si="106"/>
        <v>0</v>
      </c>
      <c r="L316" s="86">
        <f t="shared" si="107"/>
        <v>711.3</v>
      </c>
      <c r="M316" s="84">
        <f t="shared" si="108"/>
        <v>0</v>
      </c>
    </row>
    <row r="317" spans="1:17" x14ac:dyDescent="0.2">
      <c r="A317" s="100" t="s">
        <v>60</v>
      </c>
      <c r="B317" s="85">
        <v>0</v>
      </c>
      <c r="C317" s="86">
        <f>UIC!C25</f>
        <v>0</v>
      </c>
      <c r="D317" s="84">
        <f t="shared" si="103"/>
        <v>0</v>
      </c>
      <c r="E317" s="85">
        <v>0</v>
      </c>
      <c r="F317" s="86">
        <f>UIC!D25</f>
        <v>0</v>
      </c>
      <c r="G317" s="84">
        <f t="shared" si="104"/>
        <v>0</v>
      </c>
      <c r="H317" s="85">
        <v>0</v>
      </c>
      <c r="I317" s="86">
        <f>UIC!E25</f>
        <v>0</v>
      </c>
      <c r="J317" s="84">
        <f t="shared" si="105"/>
        <v>0</v>
      </c>
      <c r="K317" s="86">
        <f t="shared" si="106"/>
        <v>0</v>
      </c>
      <c r="L317" s="86">
        <f t="shared" si="107"/>
        <v>0</v>
      </c>
      <c r="M317" s="84">
        <f t="shared" si="108"/>
        <v>0</v>
      </c>
    </row>
    <row r="318" spans="1:17" x14ac:dyDescent="0.2">
      <c r="A318" s="100" t="s">
        <v>61</v>
      </c>
      <c r="B318" s="85">
        <v>29279.224999999999</v>
      </c>
      <c r="C318" s="86">
        <f>UIC!C26-C319</f>
        <v>30110.9</v>
      </c>
      <c r="D318" s="84">
        <f t="shared" si="103"/>
        <v>2.8404952658412336E-2</v>
      </c>
      <c r="E318" s="85">
        <v>15068.800000000001</v>
      </c>
      <c r="F318" s="86">
        <f>UIC!D26-F319</f>
        <v>17898.7</v>
      </c>
      <c r="G318" s="84">
        <f t="shared" si="104"/>
        <v>0.18779863028243785</v>
      </c>
      <c r="H318" s="85">
        <v>86244.39999999998</v>
      </c>
      <c r="I318" s="86">
        <f>UIC!E26-I319</f>
        <v>95377.900000000023</v>
      </c>
      <c r="J318" s="84">
        <f t="shared" si="105"/>
        <v>0.105902528164148</v>
      </c>
      <c r="K318" s="86">
        <f t="shared" si="106"/>
        <v>130592.42499999999</v>
      </c>
      <c r="L318" s="86">
        <f t="shared" si="107"/>
        <v>143387.50000000003</v>
      </c>
      <c r="M318" s="84">
        <f t="shared" si="108"/>
        <v>9.7977160620151146E-2</v>
      </c>
    </row>
    <row r="319" spans="1:17" ht="16" thickBot="1" x14ac:dyDescent="0.25">
      <c r="A319" s="100" t="s">
        <v>48</v>
      </c>
      <c r="B319" s="85">
        <v>0</v>
      </c>
      <c r="C319" s="86">
        <f>UIC!C38</f>
        <v>0</v>
      </c>
      <c r="D319" s="84">
        <f t="shared" si="103"/>
        <v>0</v>
      </c>
      <c r="E319" s="85">
        <v>0</v>
      </c>
      <c r="F319" s="86">
        <f>UIC!D38</f>
        <v>0</v>
      </c>
      <c r="G319" s="84">
        <f t="shared" si="104"/>
        <v>0</v>
      </c>
      <c r="H319" s="85">
        <v>44935.7</v>
      </c>
      <c r="I319" s="86">
        <f>UIC!E38</f>
        <v>49054</v>
      </c>
      <c r="J319" s="84">
        <f t="shared" si="105"/>
        <v>9.1648733634949561E-2</v>
      </c>
      <c r="K319" s="86">
        <f t="shared" si="106"/>
        <v>44935.7</v>
      </c>
      <c r="L319" s="86">
        <f t="shared" si="107"/>
        <v>49054</v>
      </c>
      <c r="M319" s="84">
        <f t="shared" si="108"/>
        <v>9.1648733634949561E-2</v>
      </c>
    </row>
    <row r="320" spans="1:17" s="76" customFormat="1" ht="16" thickBot="1" x14ac:dyDescent="0.25">
      <c r="A320" s="87" t="s">
        <v>62</v>
      </c>
      <c r="B320" s="93">
        <f>SUM(B305:B319)</f>
        <v>251054.92500000002</v>
      </c>
      <c r="C320" s="93">
        <f>SUM(C305:C319)</f>
        <v>260232.69999999998</v>
      </c>
      <c r="D320" s="90">
        <f>IFERROR((C320-B320)/(B320),0)</f>
        <v>3.6556841097620231E-2</v>
      </c>
      <c r="E320" s="93">
        <f>SUM(E305:E319)</f>
        <v>426312.1</v>
      </c>
      <c r="F320" s="93">
        <f>SUM(F305:F319)</f>
        <v>432856.09999999992</v>
      </c>
      <c r="G320" s="90">
        <f>IFERROR((F320-E320)/(E320),0)</f>
        <v>1.5350256302835276E-2</v>
      </c>
      <c r="H320" s="93">
        <f>SUM(H305:H319)</f>
        <v>2077797.3</v>
      </c>
      <c r="I320" s="93">
        <f>SUM(I305:I319)</f>
        <v>2196255.5999999996</v>
      </c>
      <c r="J320" s="90">
        <f t="shared" si="105"/>
        <v>5.7011480378764363E-2</v>
      </c>
      <c r="K320" s="93">
        <f t="shared" ref="K320" si="109">SUM(K305:K319)</f>
        <v>2755164.3249999997</v>
      </c>
      <c r="L320" s="93">
        <f t="shared" ref="L320" si="110">SUM(L305:L319)</f>
        <v>2889344.4</v>
      </c>
      <c r="M320" s="90">
        <f t="shared" si="108"/>
        <v>4.870129660959522E-2</v>
      </c>
      <c r="N320" s="75"/>
      <c r="O320" s="75"/>
      <c r="P320" s="75"/>
      <c r="Q320" s="75"/>
    </row>
    <row r="321" spans="1:17" s="76" customFormat="1" ht="12" x14ac:dyDescent="0.15">
      <c r="A321" s="118" t="s">
        <v>104</v>
      </c>
      <c r="B321" s="118"/>
      <c r="C321" s="118"/>
      <c r="D321" s="118"/>
      <c r="E321" s="118"/>
      <c r="F321" s="118"/>
      <c r="G321" s="118"/>
      <c r="H321" s="118"/>
      <c r="I321" s="118"/>
      <c r="J321" s="118"/>
      <c r="K321" s="118"/>
      <c r="L321" s="118"/>
      <c r="M321" s="118"/>
      <c r="N321" s="75"/>
      <c r="O321" s="75"/>
      <c r="P321" s="75"/>
      <c r="Q321" s="75"/>
    </row>
    <row r="322" spans="1:17" s="76" customFormat="1" ht="12" x14ac:dyDescent="0.15">
      <c r="A322" s="118"/>
      <c r="B322" s="118"/>
      <c r="C322" s="118"/>
      <c r="D322" s="118"/>
      <c r="E322" s="118"/>
      <c r="F322" s="118"/>
      <c r="G322" s="118"/>
      <c r="H322" s="118"/>
      <c r="I322" s="118"/>
      <c r="J322" s="118"/>
      <c r="K322" s="118"/>
      <c r="L322" s="118"/>
      <c r="M322" s="118"/>
      <c r="N322" s="77"/>
      <c r="O322" s="77"/>
      <c r="P322" s="77"/>
      <c r="Q322" s="77"/>
    </row>
    <row r="323" spans="1:17" x14ac:dyDescent="0.2">
      <c r="A323" s="117" t="s">
        <v>95</v>
      </c>
      <c r="B323" s="117"/>
      <c r="C323" s="117"/>
      <c r="D323" s="117"/>
      <c r="E323" s="117"/>
      <c r="F323" s="117"/>
      <c r="G323" s="117"/>
      <c r="H323" s="117"/>
      <c r="I323" s="117"/>
      <c r="J323" s="117"/>
      <c r="K323" s="117"/>
      <c r="L323" s="117"/>
      <c r="M323" s="117"/>
    </row>
    <row r="324" spans="1:17" x14ac:dyDescent="0.2">
      <c r="A324" s="117" t="str">
        <f>A2</f>
        <v>Total Expenditures by Object, Fiscal Years 2021 and 2022</v>
      </c>
      <c r="B324" s="117"/>
      <c r="C324" s="117"/>
      <c r="D324" s="117"/>
      <c r="E324" s="117"/>
      <c r="F324" s="117"/>
      <c r="G324" s="117"/>
      <c r="H324" s="117"/>
      <c r="I324" s="117"/>
      <c r="J324" s="117"/>
      <c r="K324" s="117"/>
      <c r="L324" s="117"/>
      <c r="M324" s="117"/>
    </row>
    <row r="325" spans="1:17" ht="16" thickBot="1" x14ac:dyDescent="0.25">
      <c r="A325" s="114" t="s">
        <v>67</v>
      </c>
      <c r="B325" s="114"/>
      <c r="C325" s="114"/>
      <c r="D325" s="114"/>
      <c r="E325" s="114"/>
      <c r="F325" s="114"/>
      <c r="G325" s="114"/>
      <c r="H325" s="114"/>
      <c r="I325" s="114"/>
      <c r="J325" s="114"/>
      <c r="K325" s="114"/>
      <c r="L325" s="114"/>
      <c r="M325" s="114"/>
    </row>
    <row r="326" spans="1:17" x14ac:dyDescent="0.2">
      <c r="A326" s="115" t="s">
        <v>94</v>
      </c>
      <c r="B326" s="111" t="s">
        <v>102</v>
      </c>
      <c r="C326" s="112"/>
      <c r="D326" s="113"/>
      <c r="E326" s="111" t="s">
        <v>103</v>
      </c>
      <c r="F326" s="112"/>
      <c r="G326" s="113"/>
      <c r="H326" s="111" t="s">
        <v>11</v>
      </c>
      <c r="I326" s="112"/>
      <c r="J326" s="113"/>
      <c r="K326" s="111" t="s">
        <v>65</v>
      </c>
      <c r="L326" s="112"/>
      <c r="M326" s="113"/>
    </row>
    <row r="327" spans="1:17" ht="33" thickBot="1" x14ac:dyDescent="0.25">
      <c r="A327" s="116"/>
      <c r="B327" s="79" t="str">
        <f>B5</f>
        <v>FY2021</v>
      </c>
      <c r="C327" s="80" t="str">
        <f>C5</f>
        <v>FY2022</v>
      </c>
      <c r="D327" s="81" t="s">
        <v>64</v>
      </c>
      <c r="E327" s="79" t="str">
        <f>E5</f>
        <v>FY2021</v>
      </c>
      <c r="F327" s="80" t="str">
        <f>F5</f>
        <v>FY2022</v>
      </c>
      <c r="G327" s="81" t="s">
        <v>64</v>
      </c>
      <c r="H327" s="79" t="str">
        <f>H5</f>
        <v>FY2021</v>
      </c>
      <c r="I327" s="80" t="str">
        <f>I5</f>
        <v>FY2022</v>
      </c>
      <c r="J327" s="81" t="s">
        <v>64</v>
      </c>
      <c r="K327" s="79" t="str">
        <f>K5</f>
        <v>FY2021</v>
      </c>
      <c r="L327" s="80" t="str">
        <f>L5</f>
        <v>FY2022</v>
      </c>
      <c r="M327" s="81" t="s">
        <v>64</v>
      </c>
    </row>
    <row r="328" spans="1:17" x14ac:dyDescent="0.2">
      <c r="A328" s="99" t="s">
        <v>49</v>
      </c>
      <c r="B328" s="96">
        <v>18392.8</v>
      </c>
      <c r="C328" s="97">
        <f>UIS!C12</f>
        <v>19244.400000000001</v>
      </c>
      <c r="D328" s="98">
        <f>IFERROR((C328-B328)/(B328),0)</f>
        <v>4.6300726371188844E-2</v>
      </c>
      <c r="E328" s="96">
        <v>22760.6</v>
      </c>
      <c r="F328" s="97">
        <f>UIS!D12</f>
        <v>21573.599999999999</v>
      </c>
      <c r="G328" s="98">
        <f>IFERROR((F328-E328)/(E328),0)</f>
        <v>-5.2151525003734524E-2</v>
      </c>
      <c r="H328" s="96">
        <v>11507.4</v>
      </c>
      <c r="I328" s="97">
        <f>UIS!E12</f>
        <v>12654.8</v>
      </c>
      <c r="J328" s="98">
        <f>IFERROR((I328-H328)/(H328),0)</f>
        <v>9.9709751985678746E-2</v>
      </c>
      <c r="K328" s="97">
        <f>B328+E328+H328</f>
        <v>52660.799999999996</v>
      </c>
      <c r="L328" s="97">
        <f>C328+F328+I328</f>
        <v>53472.800000000003</v>
      </c>
      <c r="M328" s="98">
        <f>IFERROR((L328-K328)/(K328),0)</f>
        <v>1.5419439127396609E-2</v>
      </c>
    </row>
    <row r="329" spans="1:17" x14ac:dyDescent="0.2">
      <c r="A329" s="100" t="s">
        <v>50</v>
      </c>
      <c r="B329" s="85">
        <v>275.7</v>
      </c>
      <c r="C329" s="86">
        <f>UIS!C13</f>
        <v>275.7</v>
      </c>
      <c r="D329" s="84">
        <f t="shared" ref="D329:D342" si="111">IFERROR((C329-B329)/(B329),0)</f>
        <v>0</v>
      </c>
      <c r="E329" s="85">
        <v>318.39999999999998</v>
      </c>
      <c r="F329" s="86">
        <f>UIS!D13</f>
        <v>301.89999999999998</v>
      </c>
      <c r="G329" s="84">
        <f t="shared" ref="G329:G342" si="112">IFERROR((F329-E329)/(E329),0)</f>
        <v>-5.1821608040201007E-2</v>
      </c>
      <c r="H329" s="85">
        <v>169.3</v>
      </c>
      <c r="I329" s="86">
        <f>UIS!E13</f>
        <v>212.04</v>
      </c>
      <c r="J329" s="84">
        <f t="shared" ref="J329:J343" si="113">IFERROR((I329-H329)/(H329),0)</f>
        <v>0.25245126993502642</v>
      </c>
      <c r="K329" s="86">
        <f t="shared" ref="K329:K342" si="114">B329+E329+H329</f>
        <v>763.39999999999986</v>
      </c>
      <c r="L329" s="86">
        <f t="shared" ref="L329:L342" si="115">C329+F329+I329</f>
        <v>789.63999999999987</v>
      </c>
      <c r="M329" s="84">
        <f t="shared" ref="M329:M343" si="116">IFERROR((L329-K329)/(K329),0)</f>
        <v>3.4372543882630356E-2</v>
      </c>
    </row>
    <row r="330" spans="1:17" x14ac:dyDescent="0.2">
      <c r="A330" s="100" t="s">
        <v>51</v>
      </c>
      <c r="B330" s="85">
        <v>1317</v>
      </c>
      <c r="C330" s="86">
        <f>UIS!C14</f>
        <v>381.8</v>
      </c>
      <c r="D330" s="84">
        <f t="shared" si="111"/>
        <v>-0.71009870918754747</v>
      </c>
      <c r="E330" s="85">
        <v>4903</v>
      </c>
      <c r="F330" s="86">
        <f>UIS!D14</f>
        <v>7161.5</v>
      </c>
      <c r="G330" s="84">
        <f t="shared" si="112"/>
        <v>0.46063634509483992</v>
      </c>
      <c r="H330" s="85">
        <v>7291.5</v>
      </c>
      <c r="I330" s="86">
        <f>UIS!E14</f>
        <v>7886.74</v>
      </c>
      <c r="J330" s="84">
        <f t="shared" si="113"/>
        <v>8.1634780223547934E-2</v>
      </c>
      <c r="K330" s="86">
        <f t="shared" si="114"/>
        <v>13511.5</v>
      </c>
      <c r="L330" s="86">
        <f t="shared" si="115"/>
        <v>15430.04</v>
      </c>
      <c r="M330" s="84">
        <f t="shared" si="116"/>
        <v>0.14199311697442926</v>
      </c>
    </row>
    <row r="331" spans="1:17" x14ac:dyDescent="0.2">
      <c r="A331" s="100" t="s">
        <v>52</v>
      </c>
      <c r="B331" s="85">
        <v>0</v>
      </c>
      <c r="C331" s="86">
        <f>UIS!C15</f>
        <v>0</v>
      </c>
      <c r="D331" s="84">
        <f t="shared" si="111"/>
        <v>0</v>
      </c>
      <c r="E331" s="85">
        <v>4.5</v>
      </c>
      <c r="F331" s="86">
        <f>UIS!D15</f>
        <v>115.8</v>
      </c>
      <c r="G331" s="84">
        <f t="shared" si="112"/>
        <v>24.733333333333334</v>
      </c>
      <c r="H331" s="85">
        <v>180.4</v>
      </c>
      <c r="I331" s="86">
        <f>UIS!E15</f>
        <v>204.5</v>
      </c>
      <c r="J331" s="84">
        <f t="shared" si="113"/>
        <v>0.13359201773835916</v>
      </c>
      <c r="K331" s="86">
        <f t="shared" si="114"/>
        <v>184.9</v>
      </c>
      <c r="L331" s="86">
        <f t="shared" si="115"/>
        <v>320.3</v>
      </c>
      <c r="M331" s="84">
        <f t="shared" si="116"/>
        <v>0.73228772309356405</v>
      </c>
    </row>
    <row r="332" spans="1:17" x14ac:dyDescent="0.2">
      <c r="A332" s="100" t="s">
        <v>53</v>
      </c>
      <c r="B332" s="85">
        <v>0</v>
      </c>
      <c r="C332" s="86">
        <f>UIS!C16</f>
        <v>0</v>
      </c>
      <c r="D332" s="84">
        <f t="shared" si="111"/>
        <v>0</v>
      </c>
      <c r="E332" s="85">
        <v>258.10000000000002</v>
      </c>
      <c r="F332" s="86">
        <f>UIS!D16</f>
        <v>339.5</v>
      </c>
      <c r="G332" s="84">
        <f t="shared" si="112"/>
        <v>0.3153816350251839</v>
      </c>
      <c r="H332" s="85">
        <v>733.6</v>
      </c>
      <c r="I332" s="86">
        <f>UIS!E16</f>
        <v>663.9</v>
      </c>
      <c r="J332" s="84">
        <f t="shared" si="113"/>
        <v>-9.5010905125408995E-2</v>
      </c>
      <c r="K332" s="86">
        <f t="shared" si="114"/>
        <v>991.7</v>
      </c>
      <c r="L332" s="86">
        <f t="shared" si="115"/>
        <v>1003.4</v>
      </c>
      <c r="M332" s="84">
        <f t="shared" si="116"/>
        <v>1.1797922758898792E-2</v>
      </c>
    </row>
    <row r="333" spans="1:17" x14ac:dyDescent="0.2">
      <c r="A333" s="100" t="s">
        <v>54</v>
      </c>
      <c r="B333" s="85">
        <v>0</v>
      </c>
      <c r="C333" s="86">
        <f>UIS!C17</f>
        <v>0</v>
      </c>
      <c r="D333" s="84">
        <f t="shared" si="111"/>
        <v>0</v>
      </c>
      <c r="E333" s="85">
        <v>1187</v>
      </c>
      <c r="F333" s="86">
        <f>UIS!D17</f>
        <v>1215.8</v>
      </c>
      <c r="G333" s="84">
        <f t="shared" si="112"/>
        <v>2.4262847514743013E-2</v>
      </c>
      <c r="H333" s="85">
        <v>537.70000000000005</v>
      </c>
      <c r="I333" s="86">
        <f>UIS!E17</f>
        <v>636.29999999999995</v>
      </c>
      <c r="J333" s="84">
        <f t="shared" si="113"/>
        <v>0.1833736284173329</v>
      </c>
      <c r="K333" s="86">
        <f t="shared" si="114"/>
        <v>1724.7</v>
      </c>
      <c r="L333" s="86">
        <f t="shared" si="115"/>
        <v>1852.1</v>
      </c>
      <c r="M333" s="84">
        <f t="shared" si="116"/>
        <v>7.3867919058386883E-2</v>
      </c>
    </row>
    <row r="334" spans="1:17" x14ac:dyDescent="0.2">
      <c r="A334" s="100" t="s">
        <v>55</v>
      </c>
      <c r="B334" s="85">
        <v>0</v>
      </c>
      <c r="C334" s="86">
        <f>UIS!C18</f>
        <v>0</v>
      </c>
      <c r="D334" s="84">
        <f t="shared" si="111"/>
        <v>0</v>
      </c>
      <c r="E334" s="85">
        <v>6796.5</v>
      </c>
      <c r="F334" s="86">
        <f>UIS!D18</f>
        <v>6400</v>
      </c>
      <c r="G334" s="84">
        <f t="shared" si="112"/>
        <v>-5.8338850879128962E-2</v>
      </c>
      <c r="H334" s="85">
        <v>8485.1</v>
      </c>
      <c r="I334" s="86">
        <f>UIS!E18</f>
        <v>10321.200000000001</v>
      </c>
      <c r="J334" s="84">
        <f t="shared" si="113"/>
        <v>0.21639108554996409</v>
      </c>
      <c r="K334" s="86">
        <f t="shared" si="114"/>
        <v>15281.6</v>
      </c>
      <c r="L334" s="86">
        <f t="shared" si="115"/>
        <v>16721.2</v>
      </c>
      <c r="M334" s="84">
        <f t="shared" si="116"/>
        <v>9.4204795309391715E-2</v>
      </c>
    </row>
    <row r="335" spans="1:17" x14ac:dyDescent="0.2">
      <c r="A335" s="100" t="s">
        <v>56</v>
      </c>
      <c r="B335" s="85">
        <v>0</v>
      </c>
      <c r="C335" s="86">
        <f>UIS!C19</f>
        <v>0</v>
      </c>
      <c r="D335" s="84">
        <f t="shared" si="111"/>
        <v>0</v>
      </c>
      <c r="E335" s="85">
        <v>349.1</v>
      </c>
      <c r="F335" s="86">
        <f>UIS!D19</f>
        <v>311.89999999999998</v>
      </c>
      <c r="G335" s="84">
        <f t="shared" si="112"/>
        <v>-0.10655972500716139</v>
      </c>
      <c r="H335" s="85">
        <v>116.1</v>
      </c>
      <c r="I335" s="86">
        <f>UIS!E19</f>
        <v>198.4</v>
      </c>
      <c r="J335" s="84">
        <f t="shared" si="113"/>
        <v>0.70887166236003463</v>
      </c>
      <c r="K335" s="86">
        <f t="shared" si="114"/>
        <v>465.20000000000005</v>
      </c>
      <c r="L335" s="86">
        <f t="shared" si="115"/>
        <v>510.29999999999995</v>
      </c>
      <c r="M335" s="84">
        <f t="shared" si="116"/>
        <v>9.69475494411004E-2</v>
      </c>
    </row>
    <row r="336" spans="1:17" x14ac:dyDescent="0.2">
      <c r="A336" s="100" t="s">
        <v>57</v>
      </c>
      <c r="B336" s="85">
        <v>0</v>
      </c>
      <c r="C336" s="86">
        <f>UIS!C20</f>
        <v>0</v>
      </c>
      <c r="D336" s="84">
        <f t="shared" si="111"/>
        <v>0</v>
      </c>
      <c r="E336" s="85">
        <v>69</v>
      </c>
      <c r="F336" s="86">
        <f>UIS!D20</f>
        <v>90.7</v>
      </c>
      <c r="G336" s="84">
        <f t="shared" si="112"/>
        <v>0.31449275362318846</v>
      </c>
      <c r="H336" s="85">
        <v>55.5</v>
      </c>
      <c r="I336" s="86">
        <f>UIS!E20</f>
        <v>56.9</v>
      </c>
      <c r="J336" s="84">
        <f t="shared" si="113"/>
        <v>2.52252252252252E-2</v>
      </c>
      <c r="K336" s="86">
        <f t="shared" si="114"/>
        <v>124.5</v>
      </c>
      <c r="L336" s="86">
        <f t="shared" si="115"/>
        <v>147.6</v>
      </c>
      <c r="M336" s="84">
        <f t="shared" si="116"/>
        <v>0.18554216867469875</v>
      </c>
    </row>
    <row r="337" spans="1:17" x14ac:dyDescent="0.2">
      <c r="A337" s="100" t="s">
        <v>58</v>
      </c>
      <c r="B337" s="85">
        <v>0</v>
      </c>
      <c r="C337" s="86">
        <f>UIS!C21</f>
        <v>0</v>
      </c>
      <c r="D337" s="84">
        <f t="shared" si="111"/>
        <v>0</v>
      </c>
      <c r="E337" s="85">
        <v>0</v>
      </c>
      <c r="F337" s="86">
        <f>UIS!D21</f>
        <v>0</v>
      </c>
      <c r="G337" s="84">
        <f t="shared" si="112"/>
        <v>0</v>
      </c>
      <c r="H337" s="85">
        <v>0</v>
      </c>
      <c r="I337" s="86">
        <f>UIS!E21</f>
        <v>0</v>
      </c>
      <c r="J337" s="84">
        <f t="shared" si="113"/>
        <v>0</v>
      </c>
      <c r="K337" s="86">
        <f t="shared" si="114"/>
        <v>0</v>
      </c>
      <c r="L337" s="86">
        <f t="shared" si="115"/>
        <v>0</v>
      </c>
      <c r="M337" s="84">
        <f t="shared" si="116"/>
        <v>0</v>
      </c>
    </row>
    <row r="338" spans="1:17" x14ac:dyDescent="0.2">
      <c r="A338" s="100" t="s">
        <v>59</v>
      </c>
      <c r="B338" s="85">
        <v>0</v>
      </c>
      <c r="C338" s="86">
        <f>UIS!C22</f>
        <v>0</v>
      </c>
      <c r="D338" s="84">
        <f t="shared" si="111"/>
        <v>0</v>
      </c>
      <c r="E338" s="85">
        <v>19.399999999999999</v>
      </c>
      <c r="F338" s="86">
        <f>UIS!D22</f>
        <v>214.4</v>
      </c>
      <c r="G338" s="84">
        <f t="shared" si="112"/>
        <v>10.051546391752579</v>
      </c>
      <c r="H338" s="85">
        <v>247</v>
      </c>
      <c r="I338" s="86">
        <f>UIS!E22</f>
        <v>7.6</v>
      </c>
      <c r="J338" s="84">
        <f t="shared" si="113"/>
        <v>-0.96923076923076923</v>
      </c>
      <c r="K338" s="86">
        <f t="shared" si="114"/>
        <v>266.39999999999998</v>
      </c>
      <c r="L338" s="86">
        <f t="shared" si="115"/>
        <v>222</v>
      </c>
      <c r="M338" s="84">
        <f t="shared" si="116"/>
        <v>-0.1666666666666666</v>
      </c>
    </row>
    <row r="339" spans="1:17" x14ac:dyDescent="0.2">
      <c r="A339" s="100" t="s">
        <v>63</v>
      </c>
      <c r="B339" s="85">
        <v>0</v>
      </c>
      <c r="C339" s="86">
        <f>UIS!C23+UIS!C24</f>
        <v>0</v>
      </c>
      <c r="D339" s="84">
        <f t="shared" si="111"/>
        <v>0</v>
      </c>
      <c r="E339" s="85">
        <v>0</v>
      </c>
      <c r="F339" s="86">
        <f>UIS!D23+UIS!D24</f>
        <v>0</v>
      </c>
      <c r="G339" s="84">
        <f t="shared" si="112"/>
        <v>0</v>
      </c>
      <c r="H339" s="85">
        <v>0</v>
      </c>
      <c r="I339" s="86">
        <f>UIS!E23+UIS!E24</f>
        <v>0</v>
      </c>
      <c r="J339" s="84">
        <f t="shared" si="113"/>
        <v>0</v>
      </c>
      <c r="K339" s="86">
        <f t="shared" si="114"/>
        <v>0</v>
      </c>
      <c r="L339" s="86">
        <f t="shared" si="115"/>
        <v>0</v>
      </c>
      <c r="M339" s="84">
        <f t="shared" si="116"/>
        <v>0</v>
      </c>
    </row>
    <row r="340" spans="1:17" x14ac:dyDescent="0.2">
      <c r="A340" s="100" t="s">
        <v>60</v>
      </c>
      <c r="B340" s="85">
        <v>0</v>
      </c>
      <c r="C340" s="86">
        <f>UIS!C25</f>
        <v>0</v>
      </c>
      <c r="D340" s="84">
        <f t="shared" si="111"/>
        <v>0</v>
      </c>
      <c r="E340" s="85">
        <v>0</v>
      </c>
      <c r="F340" s="86">
        <f>UIS!D25</f>
        <v>0</v>
      </c>
      <c r="G340" s="84">
        <f t="shared" si="112"/>
        <v>0</v>
      </c>
      <c r="H340" s="85">
        <v>0</v>
      </c>
      <c r="I340" s="86">
        <f>UIS!E25</f>
        <v>0</v>
      </c>
      <c r="J340" s="84">
        <f t="shared" si="113"/>
        <v>0</v>
      </c>
      <c r="K340" s="86">
        <f t="shared" si="114"/>
        <v>0</v>
      </c>
      <c r="L340" s="86">
        <f t="shared" si="115"/>
        <v>0</v>
      </c>
      <c r="M340" s="84">
        <f t="shared" si="116"/>
        <v>0</v>
      </c>
    </row>
    <row r="341" spans="1:17" s="76" customFormat="1" x14ac:dyDescent="0.2">
      <c r="A341" s="100" t="s">
        <v>61</v>
      </c>
      <c r="B341" s="85">
        <v>2.1</v>
      </c>
      <c r="C341" s="86">
        <f>UIS!C26-C342</f>
        <v>1.9</v>
      </c>
      <c r="D341" s="84">
        <f t="shared" si="111"/>
        <v>-9.5238095238095316E-2</v>
      </c>
      <c r="E341" s="85">
        <v>194.9</v>
      </c>
      <c r="F341" s="86">
        <f>UIS!D26-F342</f>
        <v>275.59999999999997</v>
      </c>
      <c r="G341" s="84">
        <f t="shared" si="112"/>
        <v>0.41405849153411983</v>
      </c>
      <c r="H341" s="85">
        <v>2793</v>
      </c>
      <c r="I341" s="86">
        <f>UIS!E26-I342</f>
        <v>3015.0999999999995</v>
      </c>
      <c r="J341" s="84">
        <f t="shared" si="113"/>
        <v>7.9520229144289092E-2</v>
      </c>
      <c r="K341" s="86">
        <f t="shared" si="114"/>
        <v>2990</v>
      </c>
      <c r="L341" s="86">
        <f t="shared" si="115"/>
        <v>3292.5999999999995</v>
      </c>
      <c r="M341" s="84">
        <f t="shared" si="116"/>
        <v>0.10120401337792624</v>
      </c>
      <c r="N341" s="75"/>
      <c r="O341" s="75"/>
      <c r="P341" s="75"/>
      <c r="Q341" s="75"/>
    </row>
    <row r="342" spans="1:17" s="76" customFormat="1" ht="16" thickBot="1" x14ac:dyDescent="0.25">
      <c r="A342" s="101" t="s">
        <v>48</v>
      </c>
      <c r="B342" s="102">
        <v>0</v>
      </c>
      <c r="C342" s="103">
        <f>UIS!C38</f>
        <v>0</v>
      </c>
      <c r="D342" s="104">
        <f t="shared" si="111"/>
        <v>0</v>
      </c>
      <c r="E342" s="102">
        <v>0</v>
      </c>
      <c r="F342" s="103">
        <f>UIS!D38</f>
        <v>0</v>
      </c>
      <c r="G342" s="104">
        <f t="shared" si="112"/>
        <v>0</v>
      </c>
      <c r="H342" s="102">
        <v>4578.7</v>
      </c>
      <c r="I342" s="103">
        <f>UIS!E38</f>
        <v>5492.2</v>
      </c>
      <c r="J342" s="104">
        <f t="shared" si="113"/>
        <v>0.19951077816847579</v>
      </c>
      <c r="K342" s="103">
        <f t="shared" si="114"/>
        <v>4578.7</v>
      </c>
      <c r="L342" s="103">
        <f t="shared" si="115"/>
        <v>5492.2</v>
      </c>
      <c r="M342" s="104">
        <f t="shared" si="116"/>
        <v>0.19951077816847579</v>
      </c>
      <c r="N342" s="75"/>
      <c r="O342" s="75"/>
      <c r="P342" s="75"/>
      <c r="Q342" s="75"/>
    </row>
    <row r="343" spans="1:17" s="76" customFormat="1" ht="16" thickBot="1" x14ac:dyDescent="0.25">
      <c r="A343" s="87" t="s">
        <v>62</v>
      </c>
      <c r="B343" s="93">
        <f>SUM(B328:B342)</f>
        <v>19987.599999999999</v>
      </c>
      <c r="C343" s="93">
        <f>SUM(C328:C342)</f>
        <v>19903.800000000003</v>
      </c>
      <c r="D343" s="90">
        <f>IFERROR((C343-B343)/(B343),0)</f>
        <v>-4.192599411634996E-3</v>
      </c>
      <c r="E343" s="92">
        <f t="shared" ref="E343:F343" si="117">SUM(E328:E342)</f>
        <v>36860.5</v>
      </c>
      <c r="F343" s="93">
        <f t="shared" si="117"/>
        <v>38000.699999999997</v>
      </c>
      <c r="G343" s="90">
        <f>IFERROR((F343-E343)/(E343),0)</f>
        <v>3.0932841388478103E-2</v>
      </c>
      <c r="H343" s="92">
        <f t="shared" ref="H343:I343" si="118">SUM(H328:H342)</f>
        <v>36695.299999999996</v>
      </c>
      <c r="I343" s="93">
        <f t="shared" si="118"/>
        <v>41349.68</v>
      </c>
      <c r="J343" s="90">
        <f t="shared" si="113"/>
        <v>0.12683858695800293</v>
      </c>
      <c r="K343" s="93">
        <f t="shared" ref="K343" si="119">SUM(K328:K342)</f>
        <v>93543.39999999998</v>
      </c>
      <c r="L343" s="93">
        <f t="shared" ref="L343" si="120">SUM(L328:L342)</f>
        <v>99254.180000000022</v>
      </c>
      <c r="M343" s="90">
        <f t="shared" si="116"/>
        <v>6.1049523536669009E-2</v>
      </c>
      <c r="N343" s="77"/>
      <c r="O343" s="77"/>
      <c r="P343" s="77"/>
      <c r="Q343" s="77"/>
    </row>
    <row r="344" spans="1:17" ht="14.25" customHeight="1" x14ac:dyDescent="0.2">
      <c r="A344" s="118" t="s">
        <v>104</v>
      </c>
      <c r="B344" s="118"/>
      <c r="C344" s="118"/>
      <c r="D344" s="118"/>
      <c r="E344" s="118"/>
      <c r="F344" s="118"/>
      <c r="G344" s="118"/>
      <c r="H344" s="118"/>
      <c r="I344" s="118"/>
      <c r="J344" s="118"/>
      <c r="K344" s="118"/>
      <c r="L344" s="118"/>
      <c r="M344" s="118"/>
    </row>
    <row r="345" spans="1:17" x14ac:dyDescent="0.2">
      <c r="A345" s="118"/>
      <c r="B345" s="118"/>
      <c r="C345" s="118"/>
      <c r="D345" s="118"/>
      <c r="E345" s="118"/>
      <c r="F345" s="118"/>
      <c r="G345" s="118"/>
      <c r="H345" s="118"/>
      <c r="I345" s="118"/>
      <c r="J345" s="118"/>
      <c r="K345" s="118"/>
      <c r="L345" s="118"/>
      <c r="M345" s="118"/>
    </row>
    <row r="346" spans="1:17" x14ac:dyDescent="0.2">
      <c r="A346" s="117" t="s">
        <v>97</v>
      </c>
      <c r="B346" s="117"/>
      <c r="C346" s="117"/>
      <c r="D346" s="117"/>
      <c r="E346" s="117"/>
      <c r="F346" s="117"/>
      <c r="G346" s="117"/>
      <c r="H346" s="117"/>
      <c r="I346" s="117"/>
      <c r="J346" s="117"/>
      <c r="K346" s="117"/>
      <c r="L346" s="117"/>
      <c r="M346" s="117"/>
    </row>
    <row r="347" spans="1:17" x14ac:dyDescent="0.2">
      <c r="A347" s="117" t="str">
        <f>A2</f>
        <v>Total Expenditures by Object, Fiscal Years 2021 and 2022</v>
      </c>
      <c r="B347" s="117"/>
      <c r="C347" s="117"/>
      <c r="D347" s="117"/>
      <c r="E347" s="117"/>
      <c r="F347" s="117"/>
      <c r="G347" s="117"/>
      <c r="H347" s="117"/>
      <c r="I347" s="117"/>
      <c r="J347" s="117"/>
      <c r="K347" s="117"/>
      <c r="L347" s="117"/>
      <c r="M347" s="117"/>
    </row>
    <row r="348" spans="1:17" ht="16" thickBot="1" x14ac:dyDescent="0.25">
      <c r="A348" s="114" t="s">
        <v>67</v>
      </c>
      <c r="B348" s="114"/>
      <c r="C348" s="114"/>
      <c r="D348" s="114"/>
      <c r="E348" s="114"/>
      <c r="F348" s="114"/>
      <c r="G348" s="114"/>
      <c r="H348" s="114"/>
      <c r="I348" s="114"/>
      <c r="J348" s="114"/>
      <c r="K348" s="114"/>
      <c r="L348" s="114"/>
      <c r="M348" s="114"/>
    </row>
    <row r="349" spans="1:17" x14ac:dyDescent="0.2">
      <c r="A349" s="115" t="s">
        <v>96</v>
      </c>
      <c r="B349" s="111" t="s">
        <v>102</v>
      </c>
      <c r="C349" s="112"/>
      <c r="D349" s="113"/>
      <c r="E349" s="111" t="s">
        <v>103</v>
      </c>
      <c r="F349" s="112"/>
      <c r="G349" s="113"/>
      <c r="H349" s="111" t="s">
        <v>11</v>
      </c>
      <c r="I349" s="112"/>
      <c r="J349" s="113"/>
      <c r="K349" s="111" t="s">
        <v>65</v>
      </c>
      <c r="L349" s="112"/>
      <c r="M349" s="113"/>
    </row>
    <row r="350" spans="1:17" ht="33" thickBot="1" x14ac:dyDescent="0.25">
      <c r="A350" s="116"/>
      <c r="B350" s="79" t="str">
        <f>B5</f>
        <v>FY2021</v>
      </c>
      <c r="C350" s="80" t="str">
        <f>C5</f>
        <v>FY2022</v>
      </c>
      <c r="D350" s="81" t="s">
        <v>64</v>
      </c>
      <c r="E350" s="79" t="str">
        <f>E5</f>
        <v>FY2021</v>
      </c>
      <c r="F350" s="80" t="str">
        <f>F5</f>
        <v>FY2022</v>
      </c>
      <c r="G350" s="81" t="s">
        <v>64</v>
      </c>
      <c r="H350" s="79" t="str">
        <f>H5</f>
        <v>FY2021</v>
      </c>
      <c r="I350" s="80" t="str">
        <f>I5</f>
        <v>FY2022</v>
      </c>
      <c r="J350" s="81" t="s">
        <v>64</v>
      </c>
      <c r="K350" s="79" t="str">
        <f>K5</f>
        <v>FY2021</v>
      </c>
      <c r="L350" s="80" t="str">
        <f>L5</f>
        <v>FY2022</v>
      </c>
      <c r="M350" s="81" t="s">
        <v>64</v>
      </c>
    </row>
    <row r="351" spans="1:17" x14ac:dyDescent="0.2">
      <c r="A351" s="99" t="s">
        <v>49</v>
      </c>
      <c r="B351" s="96">
        <v>215845</v>
      </c>
      <c r="C351" s="97">
        <f>UIUC!C12</f>
        <v>226330.5</v>
      </c>
      <c r="D351" s="98">
        <f>IFERROR((C351-B351)/(B351),0)</f>
        <v>4.857884129815377E-2</v>
      </c>
      <c r="E351" s="96">
        <v>450758.8</v>
      </c>
      <c r="F351" s="97">
        <f>UIUC!D12</f>
        <v>450364.9</v>
      </c>
      <c r="G351" s="98">
        <f>IFERROR((F351-E351)/(E351),0)</f>
        <v>-8.7385981149999757E-4</v>
      </c>
      <c r="H351" s="96">
        <v>375140.6</v>
      </c>
      <c r="I351" s="97">
        <f>UIUC!E12</f>
        <v>396778.7</v>
      </c>
      <c r="J351" s="98">
        <f>IFERROR((I351-H351)/(H351),0)</f>
        <v>5.7679973855136013E-2</v>
      </c>
      <c r="K351" s="97">
        <f>B351+E351+H351</f>
        <v>1041744.4</v>
      </c>
      <c r="L351" s="97">
        <f>C351+F351+I351</f>
        <v>1073474.1000000001</v>
      </c>
      <c r="M351" s="98">
        <f>IFERROR((L351-K351)/(K351),0)</f>
        <v>3.0458239084366633E-2</v>
      </c>
    </row>
    <row r="352" spans="1:17" x14ac:dyDescent="0.2">
      <c r="A352" s="100" t="s">
        <v>50</v>
      </c>
      <c r="B352" s="85">
        <v>3722.5</v>
      </c>
      <c r="C352" s="86">
        <f>UIUC!C13</f>
        <v>3666.6</v>
      </c>
      <c r="D352" s="84">
        <f t="shared" ref="D352:D365" si="121">IFERROR((C352-B352)/(B352),0)</f>
        <v>-1.5016789791806606E-2</v>
      </c>
      <c r="E352" s="85">
        <v>7811.6</v>
      </c>
      <c r="F352" s="86">
        <f>UIUC!D13</f>
        <v>7950.7</v>
      </c>
      <c r="G352" s="84">
        <f t="shared" ref="G352:G365" si="122">IFERROR((F352-E352)/(E352),0)</f>
        <v>1.7806851349275364E-2</v>
      </c>
      <c r="H352" s="85">
        <v>5550.4</v>
      </c>
      <c r="I352" s="86">
        <f>UIUC!E13</f>
        <v>5981.4</v>
      </c>
      <c r="J352" s="84">
        <f t="shared" ref="J352:J366" si="123">IFERROR((I352-H352)/(H352),0)</f>
        <v>7.7652061112712598E-2</v>
      </c>
      <c r="K352" s="86">
        <f t="shared" ref="K352:K365" si="124">B352+E352+H352</f>
        <v>17084.5</v>
      </c>
      <c r="L352" s="86">
        <f t="shared" ref="L352:L365" si="125">C352+F352+I352</f>
        <v>17598.699999999997</v>
      </c>
      <c r="M352" s="84">
        <f t="shared" ref="M352:M366" si="126">IFERROR((L352-K352)/(K352),0)</f>
        <v>3.0097456759050432E-2</v>
      </c>
      <c r="N352" s="108"/>
    </row>
    <row r="353" spans="1:17" x14ac:dyDescent="0.2">
      <c r="A353" s="100" t="s">
        <v>51</v>
      </c>
      <c r="B353" s="85">
        <v>7790.2</v>
      </c>
      <c r="C353" s="86">
        <f>UIUC!C14</f>
        <v>12998.8</v>
      </c>
      <c r="D353" s="84">
        <f t="shared" si="121"/>
        <v>0.66860927832404815</v>
      </c>
      <c r="E353" s="85">
        <v>144556.1</v>
      </c>
      <c r="F353" s="86">
        <f>UIUC!D14</f>
        <v>147192.29999999999</v>
      </c>
      <c r="G353" s="84">
        <f t="shared" si="122"/>
        <v>1.8236518555771651E-2</v>
      </c>
      <c r="H353" s="85">
        <v>376725.5</v>
      </c>
      <c r="I353" s="86">
        <f>UIUC!E14</f>
        <v>388484.14</v>
      </c>
      <c r="J353" s="84">
        <f t="shared" si="123"/>
        <v>3.1212753052288773E-2</v>
      </c>
      <c r="K353" s="86">
        <f t="shared" si="124"/>
        <v>529071.80000000005</v>
      </c>
      <c r="L353" s="86">
        <f t="shared" si="125"/>
        <v>548675.24</v>
      </c>
      <c r="M353" s="84">
        <f t="shared" si="126"/>
        <v>3.7052513477376689E-2</v>
      </c>
    </row>
    <row r="354" spans="1:17" x14ac:dyDescent="0.2">
      <c r="A354" s="100" t="s">
        <v>52</v>
      </c>
      <c r="B354" s="85">
        <v>0</v>
      </c>
      <c r="C354" s="86">
        <f>UIUC!C15</f>
        <v>0</v>
      </c>
      <c r="D354" s="84">
        <f t="shared" si="121"/>
        <v>0</v>
      </c>
      <c r="E354" s="85">
        <v>79.5</v>
      </c>
      <c r="F354" s="86">
        <f>UIUC!D15</f>
        <v>829.9</v>
      </c>
      <c r="G354" s="84">
        <f t="shared" si="122"/>
        <v>9.4389937106918236</v>
      </c>
      <c r="H354" s="85">
        <v>5655.4</v>
      </c>
      <c r="I354" s="86">
        <f>UIUC!E15</f>
        <v>16100</v>
      </c>
      <c r="J354" s="84">
        <f t="shared" si="123"/>
        <v>1.8468366516957246</v>
      </c>
      <c r="K354" s="86">
        <f t="shared" si="124"/>
        <v>5734.9</v>
      </c>
      <c r="L354" s="86">
        <f t="shared" si="125"/>
        <v>16929.900000000001</v>
      </c>
      <c r="M354" s="84">
        <f t="shared" si="126"/>
        <v>1.9520828610786591</v>
      </c>
    </row>
    <row r="355" spans="1:17" x14ac:dyDescent="0.2">
      <c r="A355" s="100" t="s">
        <v>53</v>
      </c>
      <c r="B355" s="85">
        <v>0</v>
      </c>
      <c r="C355" s="86">
        <f>UIUC!C16</f>
        <v>0</v>
      </c>
      <c r="D355" s="84">
        <f t="shared" si="121"/>
        <v>0</v>
      </c>
      <c r="E355" s="85">
        <v>4125.1000000000004</v>
      </c>
      <c r="F355" s="86">
        <f>UIUC!D16</f>
        <v>8581.7999999999993</v>
      </c>
      <c r="G355" s="84">
        <f t="shared" si="122"/>
        <v>1.0803859300380594</v>
      </c>
      <c r="H355" s="85">
        <v>46894</v>
      </c>
      <c r="I355" s="86">
        <f>UIUC!E16</f>
        <v>50364.6</v>
      </c>
      <c r="J355" s="84">
        <f t="shared" si="123"/>
        <v>7.4009468162238204E-2</v>
      </c>
      <c r="K355" s="86">
        <f t="shared" si="124"/>
        <v>51019.1</v>
      </c>
      <c r="L355" s="86">
        <f t="shared" si="125"/>
        <v>58946.399999999994</v>
      </c>
      <c r="M355" s="84">
        <f t="shared" si="126"/>
        <v>0.15537906391919881</v>
      </c>
    </row>
    <row r="356" spans="1:17" x14ac:dyDescent="0.2">
      <c r="A356" s="100" t="s">
        <v>54</v>
      </c>
      <c r="B356" s="85">
        <v>0</v>
      </c>
      <c r="C356" s="86">
        <f>UIUC!C17</f>
        <v>0</v>
      </c>
      <c r="D356" s="84">
        <f t="shared" si="121"/>
        <v>0</v>
      </c>
      <c r="E356" s="85">
        <v>27337.1</v>
      </c>
      <c r="F356" s="86">
        <f>UIUC!D17</f>
        <v>27544.5</v>
      </c>
      <c r="G356" s="84">
        <f t="shared" si="122"/>
        <v>7.5867593855969166E-3</v>
      </c>
      <c r="H356" s="85">
        <v>56579.199999999997</v>
      </c>
      <c r="I356" s="86">
        <f>UIUC!E17</f>
        <v>51443.839999999997</v>
      </c>
      <c r="J356" s="84">
        <f t="shared" si="123"/>
        <v>-9.0764097053334103E-2</v>
      </c>
      <c r="K356" s="86">
        <f t="shared" si="124"/>
        <v>83916.299999999988</v>
      </c>
      <c r="L356" s="86">
        <f t="shared" si="125"/>
        <v>78988.34</v>
      </c>
      <c r="M356" s="84">
        <f t="shared" si="126"/>
        <v>-5.8724705450550044E-2</v>
      </c>
    </row>
    <row r="357" spans="1:17" x14ac:dyDescent="0.2">
      <c r="A357" s="100" t="s">
        <v>55</v>
      </c>
      <c r="B357" s="85">
        <v>0</v>
      </c>
      <c r="C357" s="86">
        <f>UIUC!C18</f>
        <v>0</v>
      </c>
      <c r="D357" s="84">
        <f t="shared" si="121"/>
        <v>0</v>
      </c>
      <c r="E357" s="85">
        <v>133454.5</v>
      </c>
      <c r="F357" s="86">
        <f>UIUC!D18</f>
        <v>150779.1</v>
      </c>
      <c r="G357" s="84">
        <f t="shared" si="122"/>
        <v>0.12981652922906314</v>
      </c>
      <c r="H357" s="85">
        <v>147222</v>
      </c>
      <c r="I357" s="86">
        <f>UIUC!E18</f>
        <v>173366.2</v>
      </c>
      <c r="J357" s="84">
        <f t="shared" si="123"/>
        <v>0.17758351333360511</v>
      </c>
      <c r="K357" s="86">
        <f t="shared" si="124"/>
        <v>280676.5</v>
      </c>
      <c r="L357" s="86">
        <f t="shared" si="125"/>
        <v>324145.30000000005</v>
      </c>
      <c r="M357" s="84">
        <f t="shared" si="126"/>
        <v>0.15487153359828859</v>
      </c>
    </row>
    <row r="358" spans="1:17" x14ac:dyDescent="0.2">
      <c r="A358" s="100" t="s">
        <v>56</v>
      </c>
      <c r="B358" s="85">
        <v>0</v>
      </c>
      <c r="C358" s="86">
        <f>UIUC!C19</f>
        <v>0</v>
      </c>
      <c r="D358" s="84">
        <f t="shared" si="121"/>
        <v>0</v>
      </c>
      <c r="E358" s="85">
        <v>5115.1000000000004</v>
      </c>
      <c r="F358" s="86">
        <f>UIUC!D19</f>
        <v>7115.4</v>
      </c>
      <c r="G358" s="84">
        <f t="shared" si="122"/>
        <v>0.39105784833141077</v>
      </c>
      <c r="H358" s="85">
        <v>9719.7999999999993</v>
      </c>
      <c r="I358" s="86">
        <f>UIUC!E19</f>
        <v>10736.24</v>
      </c>
      <c r="J358" s="84">
        <f t="shared" si="123"/>
        <v>0.10457416819276123</v>
      </c>
      <c r="K358" s="86">
        <f t="shared" si="124"/>
        <v>14834.9</v>
      </c>
      <c r="L358" s="86">
        <f t="shared" si="125"/>
        <v>17851.64</v>
      </c>
      <c r="M358" s="84">
        <f t="shared" si="126"/>
        <v>0.20335425247221078</v>
      </c>
    </row>
    <row r="359" spans="1:17" x14ac:dyDescent="0.2">
      <c r="A359" s="100" t="s">
        <v>57</v>
      </c>
      <c r="B359" s="85">
        <v>0</v>
      </c>
      <c r="C359" s="86">
        <f>UIUC!C20</f>
        <v>0</v>
      </c>
      <c r="D359" s="84">
        <f t="shared" si="121"/>
        <v>0</v>
      </c>
      <c r="E359" s="85">
        <v>227.2</v>
      </c>
      <c r="F359" s="86">
        <f>UIUC!D20</f>
        <v>351.5</v>
      </c>
      <c r="G359" s="84">
        <f t="shared" si="122"/>
        <v>0.54709507042253525</v>
      </c>
      <c r="H359" s="85">
        <v>1343</v>
      </c>
      <c r="I359" s="86">
        <f>UIUC!E20</f>
        <v>1875.74</v>
      </c>
      <c r="J359" s="84">
        <f t="shared" si="123"/>
        <v>0.39667907669396874</v>
      </c>
      <c r="K359" s="86">
        <f t="shared" si="124"/>
        <v>1570.2</v>
      </c>
      <c r="L359" s="86">
        <f t="shared" si="125"/>
        <v>2227.2399999999998</v>
      </c>
      <c r="M359" s="84">
        <f t="shared" si="126"/>
        <v>0.41844351038084304</v>
      </c>
    </row>
    <row r="360" spans="1:17" x14ac:dyDescent="0.2">
      <c r="A360" s="100" t="s">
        <v>58</v>
      </c>
      <c r="B360" s="85">
        <v>0</v>
      </c>
      <c r="C360" s="86">
        <f>UIUC!C21</f>
        <v>0</v>
      </c>
      <c r="D360" s="84">
        <f t="shared" si="121"/>
        <v>0</v>
      </c>
      <c r="E360" s="85">
        <v>0</v>
      </c>
      <c r="F360" s="86">
        <f>UIUC!D21</f>
        <v>0</v>
      </c>
      <c r="G360" s="84">
        <f t="shared" si="122"/>
        <v>0</v>
      </c>
      <c r="H360" s="85">
        <v>0</v>
      </c>
      <c r="I360" s="86">
        <f>UIUC!E21</f>
        <v>0</v>
      </c>
      <c r="J360" s="84">
        <f t="shared" si="123"/>
        <v>0</v>
      </c>
      <c r="K360" s="86">
        <f t="shared" si="124"/>
        <v>0</v>
      </c>
      <c r="L360" s="86">
        <f t="shared" si="125"/>
        <v>0</v>
      </c>
      <c r="M360" s="84">
        <f t="shared" si="126"/>
        <v>0</v>
      </c>
    </row>
    <row r="361" spans="1:17" x14ac:dyDescent="0.2">
      <c r="A361" s="100" t="s">
        <v>59</v>
      </c>
      <c r="B361" s="85">
        <v>0</v>
      </c>
      <c r="C361" s="86">
        <f>UIUC!C22</f>
        <v>0</v>
      </c>
      <c r="D361" s="84">
        <f t="shared" si="121"/>
        <v>0</v>
      </c>
      <c r="E361" s="85">
        <v>289.5</v>
      </c>
      <c r="F361" s="86">
        <f>UIUC!D22</f>
        <v>489.7</v>
      </c>
      <c r="G361" s="84">
        <f t="shared" si="122"/>
        <v>0.6915371329879102</v>
      </c>
      <c r="H361" s="85">
        <v>3242.3</v>
      </c>
      <c r="I361" s="86">
        <f>UIUC!E22</f>
        <v>3643.3</v>
      </c>
      <c r="J361" s="84">
        <f t="shared" si="123"/>
        <v>0.12367763624587484</v>
      </c>
      <c r="K361" s="86">
        <f t="shared" si="124"/>
        <v>3531.8</v>
      </c>
      <c r="L361" s="86">
        <f t="shared" si="125"/>
        <v>4133</v>
      </c>
      <c r="M361" s="84">
        <f t="shared" si="126"/>
        <v>0.17022481454215974</v>
      </c>
    </row>
    <row r="362" spans="1:17" s="76" customFormat="1" x14ac:dyDescent="0.2">
      <c r="A362" s="100" t="s">
        <v>63</v>
      </c>
      <c r="B362" s="85">
        <v>69.174999999999997</v>
      </c>
      <c r="C362" s="86">
        <f>UIUC!C23+UIUC!C24</f>
        <v>237.29999999999998</v>
      </c>
      <c r="D362" s="84">
        <f t="shared" si="121"/>
        <v>2.4304300686664257</v>
      </c>
      <c r="E362" s="85">
        <v>0</v>
      </c>
      <c r="F362" s="86">
        <f>UIUC!D23+UIUC!D24</f>
        <v>0</v>
      </c>
      <c r="G362" s="84">
        <f t="shared" si="122"/>
        <v>0</v>
      </c>
      <c r="H362" s="85">
        <v>0</v>
      </c>
      <c r="I362" s="86">
        <f>UIUC!E23+UIUC!E24</f>
        <v>0</v>
      </c>
      <c r="J362" s="84">
        <f t="shared" si="123"/>
        <v>0</v>
      </c>
      <c r="K362" s="86">
        <f t="shared" si="124"/>
        <v>69.174999999999997</v>
      </c>
      <c r="L362" s="86">
        <f t="shared" si="125"/>
        <v>237.29999999999998</v>
      </c>
      <c r="M362" s="84">
        <f t="shared" si="126"/>
        <v>2.4304300686664257</v>
      </c>
      <c r="N362" s="75"/>
      <c r="O362" s="75"/>
      <c r="P362" s="75"/>
      <c r="Q362" s="75"/>
    </row>
    <row r="363" spans="1:17" s="76" customFormat="1" x14ac:dyDescent="0.2">
      <c r="A363" s="100" t="s">
        <v>60</v>
      </c>
      <c r="B363" s="85">
        <v>0</v>
      </c>
      <c r="C363" s="86">
        <f>UIUC!C25</f>
        <v>0</v>
      </c>
      <c r="D363" s="84">
        <f t="shared" si="121"/>
        <v>0</v>
      </c>
      <c r="E363" s="85">
        <v>0</v>
      </c>
      <c r="F363" s="86">
        <f>UIUC!D25</f>
        <v>0</v>
      </c>
      <c r="G363" s="84">
        <f t="shared" si="122"/>
        <v>0</v>
      </c>
      <c r="H363" s="85">
        <v>0</v>
      </c>
      <c r="I363" s="86">
        <f>UIUC!E25</f>
        <v>0</v>
      </c>
      <c r="J363" s="84">
        <f t="shared" si="123"/>
        <v>0</v>
      </c>
      <c r="K363" s="86">
        <f t="shared" si="124"/>
        <v>0</v>
      </c>
      <c r="L363" s="86">
        <f t="shared" si="125"/>
        <v>0</v>
      </c>
      <c r="M363" s="84">
        <f t="shared" si="126"/>
        <v>0</v>
      </c>
      <c r="N363" s="75"/>
      <c r="O363" s="75"/>
      <c r="P363" s="75"/>
      <c r="Q363" s="75"/>
    </row>
    <row r="364" spans="1:17" s="76" customFormat="1" x14ac:dyDescent="0.2">
      <c r="A364" s="100" t="s">
        <v>61</v>
      </c>
      <c r="B364" s="85">
        <v>22633.599999999999</v>
      </c>
      <c r="C364" s="86">
        <f>UIUC!C26-C365</f>
        <v>30908.499999999996</v>
      </c>
      <c r="D364" s="84">
        <f t="shared" si="121"/>
        <v>0.36560246712851679</v>
      </c>
      <c r="E364" s="85">
        <v>57534.299999999996</v>
      </c>
      <c r="F364" s="86">
        <f>UIUC!D26-F365</f>
        <v>39091.699999999997</v>
      </c>
      <c r="G364" s="84">
        <f t="shared" si="122"/>
        <v>-0.32054965472770158</v>
      </c>
      <c r="H364" s="85">
        <v>161883.69999999998</v>
      </c>
      <c r="I364" s="86">
        <f>UIUC!E26-I365</f>
        <v>171315.9</v>
      </c>
      <c r="J364" s="84">
        <f t="shared" si="123"/>
        <v>5.8265285510523991E-2</v>
      </c>
      <c r="K364" s="86">
        <f t="shared" si="124"/>
        <v>242051.59999999998</v>
      </c>
      <c r="L364" s="86">
        <f t="shared" si="125"/>
        <v>241316.09999999998</v>
      </c>
      <c r="M364" s="84">
        <f t="shared" si="126"/>
        <v>-3.0386082967433395E-3</v>
      </c>
      <c r="N364" s="77"/>
      <c r="O364" s="77"/>
      <c r="P364" s="77"/>
      <c r="Q364" s="77"/>
    </row>
    <row r="365" spans="1:17" ht="14.25" customHeight="1" thickBot="1" x14ac:dyDescent="0.25">
      <c r="A365" s="100" t="s">
        <v>48</v>
      </c>
      <c r="B365" s="85">
        <v>0</v>
      </c>
      <c r="C365" s="86">
        <f>UIUC!C38</f>
        <v>0</v>
      </c>
      <c r="D365" s="84">
        <f t="shared" si="121"/>
        <v>0</v>
      </c>
      <c r="E365" s="85">
        <v>8.8000000000000007</v>
      </c>
      <c r="F365" s="86">
        <f>UIUC!D38</f>
        <v>8.8000000000000007</v>
      </c>
      <c r="G365" s="84">
        <f t="shared" si="122"/>
        <v>0</v>
      </c>
      <c r="H365" s="85">
        <v>54137.599999999999</v>
      </c>
      <c r="I365" s="86">
        <f>UIUC!E38</f>
        <v>65710.899999999994</v>
      </c>
      <c r="J365" s="84">
        <f t="shared" si="123"/>
        <v>0.21377563837333011</v>
      </c>
      <c r="K365" s="86">
        <f t="shared" si="124"/>
        <v>54146.400000000001</v>
      </c>
      <c r="L365" s="86">
        <f t="shared" si="125"/>
        <v>65719.7</v>
      </c>
      <c r="M365" s="84">
        <f t="shared" si="126"/>
        <v>0.21374089505488814</v>
      </c>
    </row>
    <row r="366" spans="1:17" ht="16" thickBot="1" x14ac:dyDescent="0.25">
      <c r="A366" s="87" t="s">
        <v>62</v>
      </c>
      <c r="B366" s="92">
        <f>SUM(B351:B365)</f>
        <v>250060.47500000001</v>
      </c>
      <c r="C366" s="93">
        <f>SUM(C351:C365)</f>
        <v>274141.69999999995</v>
      </c>
      <c r="D366" s="90">
        <f>IFERROR((C366-B366)/(B366),0)</f>
        <v>9.630160464183693E-2</v>
      </c>
      <c r="E366" s="92">
        <f t="shared" ref="E366:F366" si="127">SUM(E351:E365)</f>
        <v>831297.6</v>
      </c>
      <c r="F366" s="93">
        <f t="shared" si="127"/>
        <v>840300.3</v>
      </c>
      <c r="G366" s="90">
        <f>IFERROR((F366-E366)/(E366),0)</f>
        <v>1.0829695646901989E-2</v>
      </c>
      <c r="H366" s="92">
        <f>SUM(H351:H365)</f>
        <v>1244093.5000000002</v>
      </c>
      <c r="I366" s="93">
        <f>SUM(I351:I365)</f>
        <v>1335800.9599999997</v>
      </c>
      <c r="J366" s="90">
        <f t="shared" si="123"/>
        <v>7.371428272874947E-2</v>
      </c>
      <c r="K366" s="93">
        <f t="shared" ref="K366" si="128">SUM(K351:K365)</f>
        <v>2325451.5749999997</v>
      </c>
      <c r="L366" s="93">
        <f t="shared" ref="L366" si="129">SUM(L351:L365)</f>
        <v>2450242.9600000004</v>
      </c>
      <c r="M366" s="90">
        <f t="shared" si="126"/>
        <v>5.3663291182488165E-2</v>
      </c>
    </row>
    <row r="367" spans="1:17" x14ac:dyDescent="0.2">
      <c r="A367" s="118" t="s">
        <v>104</v>
      </c>
      <c r="B367" s="118"/>
      <c r="C367" s="118"/>
      <c r="D367" s="118"/>
      <c r="E367" s="118"/>
      <c r="F367" s="118"/>
      <c r="G367" s="118"/>
      <c r="H367" s="118"/>
      <c r="I367" s="118"/>
      <c r="J367" s="118"/>
      <c r="K367" s="118"/>
      <c r="L367" s="118"/>
      <c r="M367" s="118"/>
    </row>
    <row r="368" spans="1:17" x14ac:dyDescent="0.2">
      <c r="A368" s="118"/>
      <c r="B368" s="118"/>
      <c r="C368" s="118"/>
      <c r="D368" s="118"/>
      <c r="E368" s="118"/>
      <c r="F368" s="118"/>
      <c r="G368" s="118"/>
      <c r="H368" s="118"/>
      <c r="I368" s="118"/>
      <c r="J368" s="118"/>
      <c r="K368" s="118"/>
      <c r="L368" s="118"/>
      <c r="M368" s="118"/>
    </row>
    <row r="369" spans="1:13" x14ac:dyDescent="0.2">
      <c r="A369" s="117" t="s">
        <v>98</v>
      </c>
      <c r="B369" s="117"/>
      <c r="C369" s="117"/>
      <c r="D369" s="117"/>
      <c r="E369" s="117"/>
      <c r="F369" s="117"/>
      <c r="G369" s="117"/>
      <c r="H369" s="117"/>
      <c r="I369" s="117"/>
      <c r="J369" s="117"/>
      <c r="K369" s="117"/>
      <c r="L369" s="117"/>
      <c r="M369" s="117"/>
    </row>
    <row r="370" spans="1:13" x14ac:dyDescent="0.2">
      <c r="A370" s="117" t="str">
        <f>A2</f>
        <v>Total Expenditures by Object, Fiscal Years 2021 and 2022</v>
      </c>
      <c r="B370" s="117"/>
      <c r="C370" s="117"/>
      <c r="D370" s="117"/>
      <c r="E370" s="117"/>
      <c r="F370" s="117"/>
      <c r="G370" s="117"/>
      <c r="H370" s="117"/>
      <c r="I370" s="117"/>
      <c r="J370" s="117"/>
      <c r="K370" s="117"/>
      <c r="L370" s="117"/>
      <c r="M370" s="117"/>
    </row>
    <row r="371" spans="1:13" ht="16" thickBot="1" x14ac:dyDescent="0.25">
      <c r="A371" s="114" t="s">
        <v>67</v>
      </c>
      <c r="B371" s="114"/>
      <c r="C371" s="114"/>
      <c r="D371" s="114"/>
      <c r="E371" s="114"/>
      <c r="F371" s="114"/>
      <c r="G371" s="114"/>
      <c r="H371" s="114"/>
      <c r="I371" s="114"/>
      <c r="J371" s="114"/>
      <c r="K371" s="114"/>
      <c r="L371" s="114"/>
      <c r="M371" s="114"/>
    </row>
    <row r="372" spans="1:13" x14ac:dyDescent="0.2">
      <c r="A372" s="115" t="s">
        <v>101</v>
      </c>
      <c r="B372" s="111" t="s">
        <v>102</v>
      </c>
      <c r="C372" s="112"/>
      <c r="D372" s="113"/>
      <c r="E372" s="111" t="s">
        <v>103</v>
      </c>
      <c r="F372" s="112"/>
      <c r="G372" s="113"/>
      <c r="H372" s="111" t="s">
        <v>11</v>
      </c>
      <c r="I372" s="112"/>
      <c r="J372" s="113"/>
      <c r="K372" s="111" t="s">
        <v>65</v>
      </c>
      <c r="L372" s="112"/>
      <c r="M372" s="113"/>
    </row>
    <row r="373" spans="1:13" ht="33" thickBot="1" x14ac:dyDescent="0.25">
      <c r="A373" s="116"/>
      <c r="B373" s="79" t="str">
        <f>B5</f>
        <v>FY2021</v>
      </c>
      <c r="C373" s="80" t="str">
        <f>C5</f>
        <v>FY2022</v>
      </c>
      <c r="D373" s="81" t="s">
        <v>64</v>
      </c>
      <c r="E373" s="79" t="str">
        <f>E5</f>
        <v>FY2021</v>
      </c>
      <c r="F373" s="80" t="str">
        <f>F5</f>
        <v>FY2022</v>
      </c>
      <c r="G373" s="81" t="s">
        <v>64</v>
      </c>
      <c r="H373" s="79" t="str">
        <f>H5</f>
        <v>FY2021</v>
      </c>
      <c r="I373" s="80" t="str">
        <f>I5</f>
        <v>FY2022</v>
      </c>
      <c r="J373" s="81" t="s">
        <v>64</v>
      </c>
      <c r="K373" s="79" t="str">
        <f>K5</f>
        <v>FY2021</v>
      </c>
      <c r="L373" s="80" t="str">
        <f>L5</f>
        <v>FY2022</v>
      </c>
      <c r="M373" s="81" t="s">
        <v>64</v>
      </c>
    </row>
    <row r="374" spans="1:13" x14ac:dyDescent="0.2">
      <c r="A374" s="99" t="s">
        <v>49</v>
      </c>
      <c r="B374" s="96">
        <v>65768.3</v>
      </c>
      <c r="C374" s="97">
        <f>'UI System Office'!C12</f>
        <v>67875.899999999994</v>
      </c>
      <c r="D374" s="98">
        <f>IFERROR((C374-B374)/(B374),0)</f>
        <v>3.2045833631095699E-2</v>
      </c>
      <c r="E374" s="96">
        <v>0</v>
      </c>
      <c r="F374" s="97">
        <f>'UI System Office'!D12</f>
        <v>0</v>
      </c>
      <c r="G374" s="98">
        <f>IFERROR((F374-E374)/(E374),0)</f>
        <v>0</v>
      </c>
      <c r="H374" s="96">
        <v>10980.9</v>
      </c>
      <c r="I374" s="97">
        <f>'UI System Office'!E12</f>
        <v>22525.4</v>
      </c>
      <c r="J374" s="98">
        <f>IFERROR((I374-H374)/(H374),0)</f>
        <v>1.0513254833392529</v>
      </c>
      <c r="K374" s="97">
        <f>B374+E374+H374</f>
        <v>76749.2</v>
      </c>
      <c r="L374" s="97">
        <f>C374+F374+I374</f>
        <v>90401.299999999988</v>
      </c>
      <c r="M374" s="98">
        <f>IFERROR((L374-K374)/(K374),0)</f>
        <v>0.17787937854726812</v>
      </c>
    </row>
    <row r="375" spans="1:13" x14ac:dyDescent="0.2">
      <c r="A375" s="100" t="s">
        <v>50</v>
      </c>
      <c r="B375" s="85">
        <v>995.2</v>
      </c>
      <c r="C375" s="86">
        <f>'UI System Office'!C13</f>
        <v>1045.8</v>
      </c>
      <c r="D375" s="84">
        <f t="shared" ref="D375:D388" si="130">IFERROR((C375-B375)/(B375),0)</f>
        <v>5.0844051446945246E-2</v>
      </c>
      <c r="E375" s="85">
        <v>0</v>
      </c>
      <c r="F375" s="86">
        <f>'UI System Office'!D13</f>
        <v>0</v>
      </c>
      <c r="G375" s="84">
        <f t="shared" ref="G375:G388" si="131">IFERROR((F375-E375)/(E375),0)</f>
        <v>0</v>
      </c>
      <c r="H375" s="85">
        <v>182.6</v>
      </c>
      <c r="I375" s="86">
        <f>'UI System Office'!E13</f>
        <v>556.70000000000005</v>
      </c>
      <c r="J375" s="84">
        <f t="shared" ref="J375:J389" si="132">IFERROR((I375-H375)/(H375),0)</f>
        <v>2.048740416210296</v>
      </c>
      <c r="K375" s="86">
        <f t="shared" ref="K375:K388" si="133">B375+E375+H375</f>
        <v>1177.8</v>
      </c>
      <c r="L375" s="86">
        <f t="shared" ref="L375:L388" si="134">C375+F375+I375</f>
        <v>1602.5</v>
      </c>
      <c r="M375" s="84">
        <f t="shared" ref="M375:M389" si="135">IFERROR((L375-K375)/(K375),0)</f>
        <v>0.36058753608422489</v>
      </c>
    </row>
    <row r="376" spans="1:13" x14ac:dyDescent="0.2">
      <c r="A376" s="100" t="s">
        <v>51</v>
      </c>
      <c r="B376" s="85">
        <v>5376.5</v>
      </c>
      <c r="C376" s="86">
        <f>'UI System Office'!C14</f>
        <v>7812</v>
      </c>
      <c r="D376" s="84">
        <f t="shared" si="130"/>
        <v>0.45298986329396446</v>
      </c>
      <c r="E376" s="85">
        <v>0</v>
      </c>
      <c r="F376" s="86">
        <f>'UI System Office'!D14</f>
        <v>0</v>
      </c>
      <c r="G376" s="84">
        <f t="shared" si="131"/>
        <v>0</v>
      </c>
      <c r="H376" s="85">
        <v>45169</v>
      </c>
      <c r="I376" s="86">
        <f>'UI System Office'!E14</f>
        <v>117909.9</v>
      </c>
      <c r="J376" s="84">
        <f t="shared" si="132"/>
        <v>1.610416436051274</v>
      </c>
      <c r="K376" s="86">
        <f t="shared" si="133"/>
        <v>50545.5</v>
      </c>
      <c r="L376" s="86">
        <f t="shared" si="134"/>
        <v>125721.9</v>
      </c>
      <c r="M376" s="84">
        <f t="shared" si="135"/>
        <v>1.4873015401964564</v>
      </c>
    </row>
    <row r="377" spans="1:13" x14ac:dyDescent="0.2">
      <c r="A377" s="100" t="s">
        <v>52</v>
      </c>
      <c r="B377" s="85">
        <v>0</v>
      </c>
      <c r="C377" s="86">
        <f>'UI System Office'!C15</f>
        <v>0</v>
      </c>
      <c r="D377" s="84">
        <f t="shared" si="130"/>
        <v>0</v>
      </c>
      <c r="E377" s="85">
        <v>3.2</v>
      </c>
      <c r="F377" s="86">
        <f>'UI System Office'!D15</f>
        <v>23.8</v>
      </c>
      <c r="G377" s="84">
        <f t="shared" si="131"/>
        <v>6.4375</v>
      </c>
      <c r="H377" s="85">
        <v>87.4</v>
      </c>
      <c r="I377" s="86">
        <f>'UI System Office'!E15</f>
        <v>468.1</v>
      </c>
      <c r="J377" s="84">
        <f t="shared" si="132"/>
        <v>4.3558352402746001</v>
      </c>
      <c r="K377" s="86">
        <f t="shared" si="133"/>
        <v>90.600000000000009</v>
      </c>
      <c r="L377" s="86">
        <f t="shared" si="134"/>
        <v>491.90000000000003</v>
      </c>
      <c r="M377" s="84">
        <f t="shared" si="135"/>
        <v>4.4293598233995581</v>
      </c>
    </row>
    <row r="378" spans="1:13" x14ac:dyDescent="0.2">
      <c r="A378" s="100" t="s">
        <v>53</v>
      </c>
      <c r="B378" s="85">
        <v>0</v>
      </c>
      <c r="C378" s="86">
        <f>'UI System Office'!C16</f>
        <v>0</v>
      </c>
      <c r="D378" s="84">
        <f t="shared" si="130"/>
        <v>0</v>
      </c>
      <c r="E378" s="85">
        <v>143</v>
      </c>
      <c r="F378" s="86">
        <f>'UI System Office'!D16</f>
        <v>149.30000000000001</v>
      </c>
      <c r="G378" s="84">
        <f t="shared" si="131"/>
        <v>4.4055944055944138E-2</v>
      </c>
      <c r="H378" s="85">
        <v>10393.6</v>
      </c>
      <c r="I378" s="86">
        <f>'UI System Office'!E16</f>
        <v>27261.599999999999</v>
      </c>
      <c r="J378" s="84">
        <f t="shared" si="132"/>
        <v>1.6229217980295565</v>
      </c>
      <c r="K378" s="86">
        <f t="shared" si="133"/>
        <v>10536.6</v>
      </c>
      <c r="L378" s="86">
        <f t="shared" si="134"/>
        <v>27410.899999999998</v>
      </c>
      <c r="M378" s="84">
        <f t="shared" si="135"/>
        <v>1.6014938405178136</v>
      </c>
    </row>
    <row r="379" spans="1:13" x14ac:dyDescent="0.2">
      <c r="A379" s="100" t="s">
        <v>54</v>
      </c>
      <c r="B379" s="85">
        <v>0</v>
      </c>
      <c r="C379" s="86">
        <f>'UI System Office'!C17</f>
        <v>0</v>
      </c>
      <c r="D379" s="84">
        <f t="shared" si="130"/>
        <v>0</v>
      </c>
      <c r="E379" s="85">
        <v>1394</v>
      </c>
      <c r="F379" s="86">
        <f>'UI System Office'!D17</f>
        <v>904.7</v>
      </c>
      <c r="G379" s="84">
        <f t="shared" si="131"/>
        <v>-0.35100430416068862</v>
      </c>
      <c r="H379" s="85">
        <v>5300.9</v>
      </c>
      <c r="I379" s="86">
        <f>'UI System Office'!E17</f>
        <v>5977.9</v>
      </c>
      <c r="J379" s="84">
        <f t="shared" si="132"/>
        <v>0.1277141617461186</v>
      </c>
      <c r="K379" s="86">
        <f t="shared" si="133"/>
        <v>6694.9</v>
      </c>
      <c r="L379" s="86">
        <f t="shared" si="134"/>
        <v>6882.5999999999995</v>
      </c>
      <c r="M379" s="84">
        <f t="shared" si="135"/>
        <v>2.8036266411746228E-2</v>
      </c>
    </row>
    <row r="380" spans="1:13" x14ac:dyDescent="0.2">
      <c r="A380" s="100" t="s">
        <v>55</v>
      </c>
      <c r="B380" s="85">
        <v>0</v>
      </c>
      <c r="C380" s="86">
        <f>'UI System Office'!C18</f>
        <v>0</v>
      </c>
      <c r="D380" s="84">
        <f t="shared" si="130"/>
        <v>0</v>
      </c>
      <c r="E380" s="85">
        <v>65.900000000000006</v>
      </c>
      <c r="F380" s="86">
        <f>'UI System Office'!D18</f>
        <v>102.5</v>
      </c>
      <c r="G380" s="84">
        <f t="shared" si="131"/>
        <v>0.55538694992412729</v>
      </c>
      <c r="H380" s="85">
        <v>129.80000000000001</v>
      </c>
      <c r="I380" s="86">
        <f>'UI System Office'!E18</f>
        <v>150.30000000000001</v>
      </c>
      <c r="J380" s="84">
        <f t="shared" si="132"/>
        <v>0.15793528505392912</v>
      </c>
      <c r="K380" s="86">
        <f t="shared" si="133"/>
        <v>195.70000000000002</v>
      </c>
      <c r="L380" s="86">
        <f t="shared" si="134"/>
        <v>252.8</v>
      </c>
      <c r="M380" s="84">
        <f t="shared" si="135"/>
        <v>0.29177312212570256</v>
      </c>
    </row>
    <row r="381" spans="1:13" x14ac:dyDescent="0.2">
      <c r="A381" s="100" t="s">
        <v>56</v>
      </c>
      <c r="B381" s="85">
        <v>0</v>
      </c>
      <c r="C381" s="86">
        <f>'UI System Office'!C19</f>
        <v>0</v>
      </c>
      <c r="D381" s="84">
        <f t="shared" si="130"/>
        <v>0</v>
      </c>
      <c r="E381" s="85">
        <v>88.4</v>
      </c>
      <c r="F381" s="86">
        <f>'UI System Office'!D19</f>
        <v>174.8</v>
      </c>
      <c r="G381" s="84">
        <f t="shared" si="131"/>
        <v>0.9773755656108597</v>
      </c>
      <c r="H381" s="85">
        <v>1327.1</v>
      </c>
      <c r="I381" s="86">
        <f>'UI System Office'!E19</f>
        <v>7528.2999999999993</v>
      </c>
      <c r="J381" s="84">
        <f t="shared" si="132"/>
        <v>4.6727450832642603</v>
      </c>
      <c r="K381" s="86">
        <f t="shared" si="133"/>
        <v>1415.5</v>
      </c>
      <c r="L381" s="86">
        <f t="shared" si="134"/>
        <v>7703.0999999999995</v>
      </c>
      <c r="M381" s="84">
        <f t="shared" si="135"/>
        <v>4.4419639703285059</v>
      </c>
    </row>
    <row r="382" spans="1:13" x14ac:dyDescent="0.2">
      <c r="A382" s="100" t="s">
        <v>57</v>
      </c>
      <c r="B382" s="85">
        <v>0</v>
      </c>
      <c r="C382" s="86">
        <f>'UI System Office'!C20</f>
        <v>0</v>
      </c>
      <c r="D382" s="84">
        <f t="shared" si="130"/>
        <v>0</v>
      </c>
      <c r="E382" s="85">
        <v>2</v>
      </c>
      <c r="F382" s="86">
        <f>'UI System Office'!D20</f>
        <v>6.4</v>
      </c>
      <c r="G382" s="84">
        <f t="shared" si="131"/>
        <v>2.2000000000000002</v>
      </c>
      <c r="H382" s="85">
        <v>14.8</v>
      </c>
      <c r="I382" s="86">
        <f>'UI System Office'!E20</f>
        <v>240.6</v>
      </c>
      <c r="J382" s="84">
        <f t="shared" si="132"/>
        <v>15.256756756756754</v>
      </c>
      <c r="K382" s="86">
        <f t="shared" si="133"/>
        <v>16.8</v>
      </c>
      <c r="L382" s="86">
        <f t="shared" si="134"/>
        <v>247</v>
      </c>
      <c r="M382" s="84">
        <f t="shared" si="135"/>
        <v>13.702380952380951</v>
      </c>
    </row>
    <row r="383" spans="1:13" x14ac:dyDescent="0.2">
      <c r="A383" s="100" t="s">
        <v>58</v>
      </c>
      <c r="B383" s="85">
        <v>0</v>
      </c>
      <c r="C383" s="86">
        <f>'UI System Office'!C21</f>
        <v>0</v>
      </c>
      <c r="D383" s="84">
        <f t="shared" si="130"/>
        <v>0</v>
      </c>
      <c r="E383" s="85">
        <v>0</v>
      </c>
      <c r="F383" s="86">
        <f>'UI System Office'!D21</f>
        <v>0</v>
      </c>
      <c r="G383" s="84">
        <f t="shared" si="131"/>
        <v>0</v>
      </c>
      <c r="H383" s="85">
        <v>0</v>
      </c>
      <c r="I383" s="86">
        <f>'UI System Office'!E21</f>
        <v>0</v>
      </c>
      <c r="J383" s="84">
        <f t="shared" si="132"/>
        <v>0</v>
      </c>
      <c r="K383" s="86">
        <f t="shared" si="133"/>
        <v>0</v>
      </c>
      <c r="L383" s="86">
        <f t="shared" si="134"/>
        <v>0</v>
      </c>
      <c r="M383" s="84">
        <f t="shared" si="135"/>
        <v>0</v>
      </c>
    </row>
    <row r="384" spans="1:13" x14ac:dyDescent="0.2">
      <c r="A384" s="100" t="s">
        <v>59</v>
      </c>
      <c r="B384" s="85">
        <v>0</v>
      </c>
      <c r="C384" s="86">
        <f>'UI System Office'!C22</f>
        <v>0</v>
      </c>
      <c r="D384" s="84">
        <f t="shared" si="130"/>
        <v>0</v>
      </c>
      <c r="E384" s="85">
        <v>0</v>
      </c>
      <c r="F384" s="86">
        <f>'UI System Office'!D22</f>
        <v>12</v>
      </c>
      <c r="G384" s="84">
        <f t="shared" si="131"/>
        <v>0</v>
      </c>
      <c r="H384" s="85">
        <v>18.600000000000001</v>
      </c>
      <c r="I384" s="86">
        <f>'UI System Office'!E22</f>
        <v>227.4</v>
      </c>
      <c r="J384" s="84">
        <f t="shared" si="132"/>
        <v>11.225806451612902</v>
      </c>
      <c r="K384" s="86">
        <f t="shared" si="133"/>
        <v>18.600000000000001</v>
      </c>
      <c r="L384" s="86">
        <f t="shared" si="134"/>
        <v>239.4</v>
      </c>
      <c r="M384" s="84">
        <f t="shared" si="135"/>
        <v>11.870967741935484</v>
      </c>
    </row>
    <row r="385" spans="1:13" x14ac:dyDescent="0.2">
      <c r="A385" s="100" t="s">
        <v>63</v>
      </c>
      <c r="B385" s="85">
        <v>0</v>
      </c>
      <c r="C385" s="86">
        <f>'UI System Office'!C23+'UI System Office'!C24</f>
        <v>0</v>
      </c>
      <c r="D385" s="84">
        <f t="shared" si="130"/>
        <v>0</v>
      </c>
      <c r="E385" s="85">
        <v>0</v>
      </c>
      <c r="F385" s="86">
        <f>'UI System Office'!D23+'UI System Office'!D24</f>
        <v>0</v>
      </c>
      <c r="G385" s="84">
        <f t="shared" si="131"/>
        <v>0</v>
      </c>
      <c r="H385" s="85">
        <v>0</v>
      </c>
      <c r="I385" s="86">
        <f>'UI System Office'!E23+'UI System Office'!E24</f>
        <v>0</v>
      </c>
      <c r="J385" s="84">
        <f t="shared" si="132"/>
        <v>0</v>
      </c>
      <c r="K385" s="86">
        <f t="shared" si="133"/>
        <v>0</v>
      </c>
      <c r="L385" s="86">
        <f t="shared" si="134"/>
        <v>0</v>
      </c>
      <c r="M385" s="84">
        <f t="shared" si="135"/>
        <v>0</v>
      </c>
    </row>
    <row r="386" spans="1:13" x14ac:dyDescent="0.2">
      <c r="A386" s="100" t="s">
        <v>60</v>
      </c>
      <c r="B386" s="85">
        <v>24893.200000000001</v>
      </c>
      <c r="C386" s="86">
        <f>'UI System Office'!C25</f>
        <v>24893.200000000001</v>
      </c>
      <c r="D386" s="84">
        <f t="shared" si="130"/>
        <v>0</v>
      </c>
      <c r="E386" s="85">
        <v>0</v>
      </c>
      <c r="F386" s="86">
        <f>'UI System Office'!D25</f>
        <v>0</v>
      </c>
      <c r="G386" s="84">
        <f t="shared" si="131"/>
        <v>0</v>
      </c>
      <c r="H386" s="85">
        <v>0</v>
      </c>
      <c r="I386" s="86">
        <f>'UI System Office'!E25</f>
        <v>0</v>
      </c>
      <c r="J386" s="84">
        <f t="shared" si="132"/>
        <v>0</v>
      </c>
      <c r="K386" s="86">
        <f t="shared" si="133"/>
        <v>24893.200000000001</v>
      </c>
      <c r="L386" s="86">
        <f t="shared" si="134"/>
        <v>24893.200000000001</v>
      </c>
      <c r="M386" s="84">
        <f t="shared" si="135"/>
        <v>0</v>
      </c>
    </row>
    <row r="387" spans="1:13" x14ac:dyDescent="0.2">
      <c r="A387" s="100" t="s">
        <v>61</v>
      </c>
      <c r="B387" s="85">
        <v>10506.7</v>
      </c>
      <c r="C387" s="86">
        <f>'UI System Office'!C26-C388</f>
        <v>10100</v>
      </c>
      <c r="D387" s="84">
        <f t="shared" si="130"/>
        <v>-3.8708633538599248E-2</v>
      </c>
      <c r="E387" s="85">
        <v>8381.7000000000007</v>
      </c>
      <c r="F387" s="86">
        <f>'UI System Office'!D26-F388</f>
        <v>109.30000000000001</v>
      </c>
      <c r="G387" s="84">
        <f t="shared" si="131"/>
        <v>-0.98695968598255734</v>
      </c>
      <c r="H387" s="85">
        <v>2228.1</v>
      </c>
      <c r="I387" s="86">
        <f>'UI System Office'!E26-I388</f>
        <v>6819.5</v>
      </c>
      <c r="J387" s="84">
        <f t="shared" si="132"/>
        <v>2.0606795027153177</v>
      </c>
      <c r="K387" s="86">
        <f t="shared" si="133"/>
        <v>21116.5</v>
      </c>
      <c r="L387" s="86">
        <f t="shared" si="134"/>
        <v>17028.8</v>
      </c>
      <c r="M387" s="84">
        <f t="shared" si="135"/>
        <v>-0.19357848128240954</v>
      </c>
    </row>
    <row r="388" spans="1:13" ht="16" thickBot="1" x14ac:dyDescent="0.25">
      <c r="A388" s="100" t="s">
        <v>48</v>
      </c>
      <c r="B388" s="85">
        <v>0</v>
      </c>
      <c r="C388" s="86">
        <f>'UI System Office'!C38</f>
        <v>0</v>
      </c>
      <c r="D388" s="84">
        <f t="shared" si="130"/>
        <v>0</v>
      </c>
      <c r="E388" s="85">
        <v>0</v>
      </c>
      <c r="F388" s="86">
        <f>'UI System Office'!D38</f>
        <v>0</v>
      </c>
      <c r="G388" s="84">
        <f t="shared" si="131"/>
        <v>0</v>
      </c>
      <c r="H388" s="85">
        <v>63.3</v>
      </c>
      <c r="I388" s="86">
        <f>'UI System Office'!E38</f>
        <v>42.1</v>
      </c>
      <c r="J388" s="84">
        <f t="shared" si="132"/>
        <v>-0.33491311216429692</v>
      </c>
      <c r="K388" s="86">
        <f t="shared" si="133"/>
        <v>63.3</v>
      </c>
      <c r="L388" s="86">
        <f t="shared" si="134"/>
        <v>42.1</v>
      </c>
      <c r="M388" s="84">
        <f t="shared" si="135"/>
        <v>-0.33491311216429692</v>
      </c>
    </row>
    <row r="389" spans="1:13" ht="16" thickBot="1" x14ac:dyDescent="0.25">
      <c r="A389" s="87" t="s">
        <v>62</v>
      </c>
      <c r="B389" s="92">
        <f>SUM(B374:B388)</f>
        <v>107539.9</v>
      </c>
      <c r="C389" s="93">
        <f>SUM(C374:C388)</f>
        <v>111726.9</v>
      </c>
      <c r="D389" s="90">
        <f>IFERROR((C389-B389)/(B389),0)</f>
        <v>3.893438621386109E-2</v>
      </c>
      <c r="E389" s="92">
        <f>SUM(E374:E388)</f>
        <v>10078.200000000001</v>
      </c>
      <c r="F389" s="93">
        <f>SUM(F374:F388)</f>
        <v>1482.8000000000002</v>
      </c>
      <c r="G389" s="90">
        <f>IFERROR((F389-E389)/(E389),0)</f>
        <v>-0.85287055228116138</v>
      </c>
      <c r="H389" s="92">
        <f>SUM(H374:H388)</f>
        <v>75896.10000000002</v>
      </c>
      <c r="I389" s="93">
        <f>SUM(I374:I388)</f>
        <v>189707.8</v>
      </c>
      <c r="J389" s="90">
        <f t="shared" si="132"/>
        <v>1.4995724417987213</v>
      </c>
      <c r="K389" s="93">
        <f t="shared" ref="K389" si="136">SUM(K374:K388)</f>
        <v>193514.2</v>
      </c>
      <c r="L389" s="93">
        <f t="shared" ref="L389" si="137">SUM(L374:L388)</f>
        <v>302917.49999999994</v>
      </c>
      <c r="M389" s="90">
        <f t="shared" si="135"/>
        <v>0.56535024303126036</v>
      </c>
    </row>
    <row r="390" spans="1:13" x14ac:dyDescent="0.2">
      <c r="A390" s="118" t="s">
        <v>104</v>
      </c>
      <c r="B390" s="118"/>
      <c r="C390" s="118"/>
      <c r="D390" s="118"/>
      <c r="E390" s="118"/>
      <c r="F390" s="118"/>
      <c r="G390" s="118"/>
      <c r="H390" s="118"/>
      <c r="I390" s="118"/>
      <c r="J390" s="118"/>
      <c r="K390" s="118"/>
      <c r="L390" s="118"/>
      <c r="M390" s="118"/>
    </row>
    <row r="391" spans="1:13" x14ac:dyDescent="0.2">
      <c r="A391" s="118"/>
      <c r="B391" s="118"/>
      <c r="C391" s="118"/>
      <c r="D391" s="118"/>
      <c r="E391" s="118"/>
      <c r="F391" s="118"/>
      <c r="G391" s="118"/>
      <c r="H391" s="118"/>
      <c r="I391" s="118"/>
      <c r="J391" s="118"/>
      <c r="K391" s="118"/>
      <c r="L391" s="118"/>
      <c r="M391" s="118"/>
    </row>
    <row r="392" spans="1:13" x14ac:dyDescent="0.2">
      <c r="A392" s="117" t="s">
        <v>100</v>
      </c>
      <c r="B392" s="117"/>
      <c r="C392" s="117"/>
      <c r="D392" s="117"/>
      <c r="E392" s="117"/>
      <c r="F392" s="117"/>
      <c r="G392" s="117"/>
      <c r="H392" s="117"/>
      <c r="I392" s="117"/>
      <c r="J392" s="117"/>
      <c r="K392" s="117"/>
      <c r="L392" s="117"/>
      <c r="M392" s="117"/>
    </row>
    <row r="393" spans="1:13" x14ac:dyDescent="0.2">
      <c r="A393" s="117" t="str">
        <f>A2</f>
        <v>Total Expenditures by Object, Fiscal Years 2021 and 2022</v>
      </c>
      <c r="B393" s="117"/>
      <c r="C393" s="117"/>
      <c r="D393" s="117"/>
      <c r="E393" s="117"/>
      <c r="F393" s="117"/>
      <c r="G393" s="117"/>
      <c r="H393" s="117"/>
      <c r="I393" s="117"/>
      <c r="J393" s="117"/>
      <c r="K393" s="117"/>
      <c r="L393" s="117"/>
      <c r="M393" s="117"/>
    </row>
    <row r="394" spans="1:13" ht="16" thickBot="1" x14ac:dyDescent="0.25">
      <c r="A394" s="114" t="s">
        <v>67</v>
      </c>
      <c r="B394" s="114"/>
      <c r="C394" s="114"/>
      <c r="D394" s="114"/>
      <c r="E394" s="114"/>
      <c r="F394" s="114"/>
      <c r="G394" s="114"/>
      <c r="H394" s="114"/>
      <c r="I394" s="114"/>
      <c r="J394" s="114"/>
      <c r="K394" s="114"/>
      <c r="L394" s="114"/>
      <c r="M394" s="114"/>
    </row>
    <row r="395" spans="1:13" x14ac:dyDescent="0.2">
      <c r="A395" s="109" t="s">
        <v>99</v>
      </c>
      <c r="B395" s="111" t="s">
        <v>102</v>
      </c>
      <c r="C395" s="112"/>
      <c r="D395" s="113"/>
      <c r="E395" s="111" t="s">
        <v>103</v>
      </c>
      <c r="F395" s="112"/>
      <c r="G395" s="113"/>
      <c r="H395" s="111" t="s">
        <v>11</v>
      </c>
      <c r="I395" s="112"/>
      <c r="J395" s="113"/>
      <c r="K395" s="111" t="s">
        <v>65</v>
      </c>
      <c r="L395" s="112"/>
      <c r="M395" s="113"/>
    </row>
    <row r="396" spans="1:13" ht="33" thickBot="1" x14ac:dyDescent="0.25">
      <c r="A396" s="110"/>
      <c r="B396" s="79" t="str">
        <f>B5</f>
        <v>FY2021</v>
      </c>
      <c r="C396" s="80" t="str">
        <f>C5</f>
        <v>FY2022</v>
      </c>
      <c r="D396" s="81" t="s">
        <v>64</v>
      </c>
      <c r="E396" s="79" t="str">
        <f>E5</f>
        <v>FY2021</v>
      </c>
      <c r="F396" s="80" t="str">
        <f>F5</f>
        <v>FY2022</v>
      </c>
      <c r="G396" s="81" t="s">
        <v>64</v>
      </c>
      <c r="H396" s="79" t="str">
        <f>H5</f>
        <v>FY2021</v>
      </c>
      <c r="I396" s="80" t="str">
        <f>I5</f>
        <v>FY2022</v>
      </c>
      <c r="J396" s="81" t="s">
        <v>64</v>
      </c>
      <c r="K396" s="79" t="str">
        <f>K5</f>
        <v>FY2021</v>
      </c>
      <c r="L396" s="80" t="str">
        <f>L5</f>
        <v>FY2022</v>
      </c>
      <c r="M396" s="81" t="s">
        <v>64</v>
      </c>
    </row>
    <row r="397" spans="1:13" x14ac:dyDescent="0.2">
      <c r="A397" s="99" t="s">
        <v>49</v>
      </c>
      <c r="B397" s="96">
        <v>49598</v>
      </c>
      <c r="C397" s="97">
        <f>WIU!C12</f>
        <v>49513.8</v>
      </c>
      <c r="D397" s="98">
        <f>IFERROR((C397-B397)/(B397),0)</f>
        <v>-1.6976490987539233E-3</v>
      </c>
      <c r="E397" s="96">
        <v>24330.9</v>
      </c>
      <c r="F397" s="97">
        <f>WIU!D12</f>
        <v>25333</v>
      </c>
      <c r="G397" s="98">
        <f>IFERROR((F397-E397)/(E397),0)</f>
        <v>4.118631041186304E-2</v>
      </c>
      <c r="H397" s="96">
        <v>18341.2</v>
      </c>
      <c r="I397" s="97">
        <f>WIU!E12</f>
        <v>20432.900000000001</v>
      </c>
      <c r="J397" s="98">
        <f>IFERROR((I397-H397)/(H397),0)</f>
        <v>0.11404379211829109</v>
      </c>
      <c r="K397" s="97">
        <f>B397+E397+H397</f>
        <v>92270.099999999991</v>
      </c>
      <c r="L397" s="97">
        <f>C397+F397+I397</f>
        <v>95279.700000000012</v>
      </c>
      <c r="M397" s="98">
        <f>IFERROR((L397-K397)/(K397),0)</f>
        <v>3.2617283388660254E-2</v>
      </c>
    </row>
    <row r="398" spans="1:13" x14ac:dyDescent="0.2">
      <c r="A398" s="100" t="s">
        <v>50</v>
      </c>
      <c r="B398" s="85">
        <v>0</v>
      </c>
      <c r="C398" s="86">
        <f>WIU!C13</f>
        <v>608.79999999999995</v>
      </c>
      <c r="D398" s="84">
        <f t="shared" ref="D398:D411" si="138">IFERROR((C398-B398)/(B398),0)</f>
        <v>0</v>
      </c>
      <c r="E398" s="85">
        <v>1016.7</v>
      </c>
      <c r="F398" s="86">
        <f>WIU!D13</f>
        <v>431.8</v>
      </c>
      <c r="G398" s="84">
        <f t="shared" ref="G398:G411" si="139">IFERROR((F398-E398)/(E398),0)</f>
        <v>-0.57529261335693915</v>
      </c>
      <c r="H398" s="85">
        <v>209.60000000000002</v>
      </c>
      <c r="I398" s="86">
        <f>WIU!E13</f>
        <v>229.2</v>
      </c>
      <c r="J398" s="84">
        <f t="shared" ref="J398:J412" si="140">IFERROR((I398-H398)/(H398),0)</f>
        <v>9.3511450381679212E-2</v>
      </c>
      <c r="K398" s="86">
        <f t="shared" ref="K398:K411" si="141">B398+E398+H398</f>
        <v>1226.3000000000002</v>
      </c>
      <c r="L398" s="86">
        <f t="shared" ref="L398:L411" si="142">C398+F398+I398</f>
        <v>1269.8</v>
      </c>
      <c r="M398" s="84">
        <f t="shared" ref="M398:M412" si="143">IFERROR((L398-K398)/(K398),0)</f>
        <v>3.5472559732528552E-2</v>
      </c>
    </row>
    <row r="399" spans="1:13" x14ac:dyDescent="0.2">
      <c r="A399" s="100" t="s">
        <v>51</v>
      </c>
      <c r="B399" s="85">
        <v>0</v>
      </c>
      <c r="C399" s="86">
        <f>WIU!C14</f>
        <v>0</v>
      </c>
      <c r="D399" s="84">
        <f t="shared" si="138"/>
        <v>0</v>
      </c>
      <c r="E399" s="85">
        <v>10073.299999999999</v>
      </c>
      <c r="F399" s="86">
        <f>WIU!D14</f>
        <v>11810.2</v>
      </c>
      <c r="G399" s="84">
        <f t="shared" si="139"/>
        <v>0.17242611656557449</v>
      </c>
      <c r="H399" s="85">
        <v>22655.799999999996</v>
      </c>
      <c r="I399" s="86">
        <f>WIU!E14</f>
        <v>25720.3</v>
      </c>
      <c r="J399" s="84">
        <f t="shared" si="140"/>
        <v>0.1352633762656805</v>
      </c>
      <c r="K399" s="86">
        <f t="shared" si="141"/>
        <v>32729.099999999995</v>
      </c>
      <c r="L399" s="86">
        <f t="shared" si="142"/>
        <v>37530.5</v>
      </c>
      <c r="M399" s="84">
        <f t="shared" si="143"/>
        <v>0.14670125362445058</v>
      </c>
    </row>
    <row r="400" spans="1:13" x14ac:dyDescent="0.2">
      <c r="A400" s="100" t="s">
        <v>52</v>
      </c>
      <c r="B400" s="85">
        <v>0</v>
      </c>
      <c r="C400" s="86">
        <f>WIU!C15</f>
        <v>0</v>
      </c>
      <c r="D400" s="84">
        <f t="shared" si="138"/>
        <v>0</v>
      </c>
      <c r="E400" s="85">
        <v>23.3</v>
      </c>
      <c r="F400" s="86">
        <f>WIU!D15</f>
        <v>131.80000000000001</v>
      </c>
      <c r="G400" s="84">
        <f t="shared" si="139"/>
        <v>4.6566523605150216</v>
      </c>
      <c r="H400" s="85">
        <v>49.399999999999991</v>
      </c>
      <c r="I400" s="86">
        <f>WIU!E15</f>
        <v>260.8</v>
      </c>
      <c r="J400" s="84">
        <f t="shared" si="140"/>
        <v>4.2793522267206496</v>
      </c>
      <c r="K400" s="86">
        <f t="shared" si="141"/>
        <v>72.699999999999989</v>
      </c>
      <c r="L400" s="86">
        <f t="shared" si="142"/>
        <v>392.6</v>
      </c>
      <c r="M400" s="84">
        <f t="shared" si="143"/>
        <v>4.400275103163688</v>
      </c>
    </row>
    <row r="401" spans="1:13" x14ac:dyDescent="0.2">
      <c r="A401" s="100" t="s">
        <v>53</v>
      </c>
      <c r="B401" s="85">
        <v>0</v>
      </c>
      <c r="C401" s="86">
        <f>WIU!C16</f>
        <v>0</v>
      </c>
      <c r="D401" s="84">
        <f t="shared" si="138"/>
        <v>0</v>
      </c>
      <c r="E401" s="85">
        <v>1178.9000000000001</v>
      </c>
      <c r="F401" s="86">
        <f>WIU!D16</f>
        <v>736</v>
      </c>
      <c r="G401" s="84">
        <f t="shared" si="139"/>
        <v>-0.37568920179828658</v>
      </c>
      <c r="H401" s="85">
        <v>1603.4</v>
      </c>
      <c r="I401" s="86">
        <f>WIU!E16</f>
        <v>1683.1</v>
      </c>
      <c r="J401" s="84">
        <f t="shared" si="140"/>
        <v>4.9706872895097801E-2</v>
      </c>
      <c r="K401" s="86">
        <f t="shared" si="141"/>
        <v>2782.3</v>
      </c>
      <c r="L401" s="86">
        <f t="shared" si="142"/>
        <v>2419.1</v>
      </c>
      <c r="M401" s="84">
        <f t="shared" si="143"/>
        <v>-0.13053948172375382</v>
      </c>
    </row>
    <row r="402" spans="1:13" x14ac:dyDescent="0.2">
      <c r="A402" s="100" t="s">
        <v>54</v>
      </c>
      <c r="B402" s="85">
        <v>0</v>
      </c>
      <c r="C402" s="86">
        <f>WIU!C17</f>
        <v>0</v>
      </c>
      <c r="D402" s="84">
        <f t="shared" si="138"/>
        <v>0</v>
      </c>
      <c r="E402" s="85">
        <v>1967.4</v>
      </c>
      <c r="F402" s="86">
        <f>WIU!D17</f>
        <v>2307.4</v>
      </c>
      <c r="G402" s="84">
        <f t="shared" si="139"/>
        <v>0.17281691572633931</v>
      </c>
      <c r="H402" s="85">
        <v>3204.4</v>
      </c>
      <c r="I402" s="86">
        <f>WIU!E17</f>
        <v>4499.3</v>
      </c>
      <c r="J402" s="84">
        <f t="shared" si="140"/>
        <v>0.40410061165896893</v>
      </c>
      <c r="K402" s="86">
        <f t="shared" si="141"/>
        <v>5171.8</v>
      </c>
      <c r="L402" s="86">
        <f t="shared" si="142"/>
        <v>6806.7000000000007</v>
      </c>
      <c r="M402" s="84">
        <f t="shared" si="143"/>
        <v>0.31611817935728381</v>
      </c>
    </row>
    <row r="403" spans="1:13" x14ac:dyDescent="0.2">
      <c r="A403" s="100" t="s">
        <v>55</v>
      </c>
      <c r="B403" s="85">
        <v>0</v>
      </c>
      <c r="C403" s="86">
        <f>WIU!C18</f>
        <v>0</v>
      </c>
      <c r="D403" s="84">
        <f t="shared" si="138"/>
        <v>0</v>
      </c>
      <c r="E403" s="85">
        <v>12091.1</v>
      </c>
      <c r="F403" s="86">
        <f>WIU!D18</f>
        <v>16888</v>
      </c>
      <c r="G403" s="84">
        <f t="shared" si="139"/>
        <v>0.3967298260704154</v>
      </c>
      <c r="H403" s="85">
        <v>23552.6</v>
      </c>
      <c r="I403" s="86">
        <f>WIU!E18</f>
        <v>32238.6</v>
      </c>
      <c r="J403" s="84">
        <f t="shared" si="140"/>
        <v>0.36879155592163926</v>
      </c>
      <c r="K403" s="86">
        <f t="shared" si="141"/>
        <v>35643.699999999997</v>
      </c>
      <c r="L403" s="86">
        <f t="shared" si="142"/>
        <v>49126.6</v>
      </c>
      <c r="M403" s="84">
        <f t="shared" si="143"/>
        <v>0.37826881047702687</v>
      </c>
    </row>
    <row r="404" spans="1:13" x14ac:dyDescent="0.2">
      <c r="A404" s="100" t="s">
        <v>56</v>
      </c>
      <c r="B404" s="85">
        <v>0</v>
      </c>
      <c r="C404" s="86">
        <f>WIU!C19</f>
        <v>0</v>
      </c>
      <c r="D404" s="84">
        <f t="shared" si="138"/>
        <v>0</v>
      </c>
      <c r="E404" s="85">
        <v>215.6</v>
      </c>
      <c r="F404" s="86">
        <f>WIU!D19</f>
        <v>98.7</v>
      </c>
      <c r="G404" s="84">
        <f t="shared" si="139"/>
        <v>-0.54220779220779214</v>
      </c>
      <c r="H404" s="85">
        <v>276.7</v>
      </c>
      <c r="I404" s="86">
        <f>WIU!E19</f>
        <v>166</v>
      </c>
      <c r="J404" s="84">
        <f t="shared" si="140"/>
        <v>-0.40007228044813875</v>
      </c>
      <c r="K404" s="86">
        <f t="shared" si="141"/>
        <v>492.29999999999995</v>
      </c>
      <c r="L404" s="86">
        <f t="shared" si="142"/>
        <v>264.7</v>
      </c>
      <c r="M404" s="84">
        <f t="shared" si="143"/>
        <v>-0.46231972374568348</v>
      </c>
    </row>
    <row r="405" spans="1:13" x14ac:dyDescent="0.2">
      <c r="A405" s="100" t="s">
        <v>57</v>
      </c>
      <c r="B405" s="85">
        <v>0</v>
      </c>
      <c r="C405" s="86">
        <f>WIU!C20</f>
        <v>0</v>
      </c>
      <c r="D405" s="84">
        <f t="shared" si="138"/>
        <v>0</v>
      </c>
      <c r="E405" s="85">
        <v>109.4</v>
      </c>
      <c r="F405" s="86">
        <f>WIU!D20</f>
        <v>151.1</v>
      </c>
      <c r="G405" s="84">
        <f t="shared" si="139"/>
        <v>0.38117001828153552</v>
      </c>
      <c r="H405" s="85">
        <v>65.899999999999991</v>
      </c>
      <c r="I405" s="86">
        <f>WIU!E20</f>
        <v>97.6</v>
      </c>
      <c r="J405" s="84">
        <f t="shared" si="140"/>
        <v>0.48103186646434004</v>
      </c>
      <c r="K405" s="86">
        <f t="shared" si="141"/>
        <v>175.3</v>
      </c>
      <c r="L405" s="86">
        <f t="shared" si="142"/>
        <v>248.7</v>
      </c>
      <c r="M405" s="84">
        <f t="shared" si="143"/>
        <v>0.4187107815173986</v>
      </c>
    </row>
    <row r="406" spans="1:13" x14ac:dyDescent="0.2">
      <c r="A406" s="100" t="s">
        <v>58</v>
      </c>
      <c r="B406" s="85">
        <v>0</v>
      </c>
      <c r="C406" s="86">
        <f>WIU!C21</f>
        <v>0</v>
      </c>
      <c r="D406" s="84">
        <f t="shared" si="138"/>
        <v>0</v>
      </c>
      <c r="E406" s="85">
        <v>0</v>
      </c>
      <c r="F406" s="86">
        <f>WIU!D21</f>
        <v>0</v>
      </c>
      <c r="G406" s="84">
        <f t="shared" si="139"/>
        <v>0</v>
      </c>
      <c r="H406" s="85">
        <v>0</v>
      </c>
      <c r="I406" s="86">
        <f>WIU!E21</f>
        <v>0</v>
      </c>
      <c r="J406" s="84">
        <f t="shared" si="140"/>
        <v>0</v>
      </c>
      <c r="K406" s="86">
        <f t="shared" si="141"/>
        <v>0</v>
      </c>
      <c r="L406" s="86">
        <f t="shared" si="142"/>
        <v>0</v>
      </c>
      <c r="M406" s="84">
        <f t="shared" si="143"/>
        <v>0</v>
      </c>
    </row>
    <row r="407" spans="1:13" x14ac:dyDescent="0.2">
      <c r="A407" s="100" t="s">
        <v>59</v>
      </c>
      <c r="B407" s="85">
        <v>0</v>
      </c>
      <c r="C407" s="86">
        <f>WIU!C22</f>
        <v>0</v>
      </c>
      <c r="D407" s="84">
        <f t="shared" si="138"/>
        <v>0</v>
      </c>
      <c r="E407" s="85">
        <v>39</v>
      </c>
      <c r="F407" s="86">
        <f>WIU!D22</f>
        <v>69.8</v>
      </c>
      <c r="G407" s="84">
        <f t="shared" si="139"/>
        <v>0.78974358974358971</v>
      </c>
      <c r="H407" s="85">
        <v>266.59999999999997</v>
      </c>
      <c r="I407" s="86">
        <f>WIU!E22</f>
        <v>482.4</v>
      </c>
      <c r="J407" s="84">
        <f t="shared" si="140"/>
        <v>0.80945236309077284</v>
      </c>
      <c r="K407" s="86">
        <f t="shared" si="141"/>
        <v>305.59999999999997</v>
      </c>
      <c r="L407" s="86">
        <f t="shared" si="142"/>
        <v>552.19999999999993</v>
      </c>
      <c r="M407" s="84">
        <f t="shared" si="143"/>
        <v>0.80693717277486909</v>
      </c>
    </row>
    <row r="408" spans="1:13" x14ac:dyDescent="0.2">
      <c r="A408" s="100" t="s">
        <v>63</v>
      </c>
      <c r="B408" s="85">
        <v>0</v>
      </c>
      <c r="C408" s="86">
        <f>WIU!C23+WIU!C24</f>
        <v>0</v>
      </c>
      <c r="D408" s="84">
        <f t="shared" si="138"/>
        <v>0</v>
      </c>
      <c r="E408" s="85">
        <v>0</v>
      </c>
      <c r="F408" s="86">
        <f>WIU!D23+WIU!D24</f>
        <v>0</v>
      </c>
      <c r="G408" s="84">
        <f t="shared" si="139"/>
        <v>0</v>
      </c>
      <c r="H408" s="85">
        <v>16.3</v>
      </c>
      <c r="I408" s="86">
        <f>WIU!E23+WIU!E24</f>
        <v>31.4</v>
      </c>
      <c r="J408" s="84">
        <f t="shared" si="140"/>
        <v>0.92638036809815938</v>
      </c>
      <c r="K408" s="86">
        <f t="shared" si="141"/>
        <v>16.3</v>
      </c>
      <c r="L408" s="86">
        <f t="shared" si="142"/>
        <v>31.4</v>
      </c>
      <c r="M408" s="84">
        <f t="shared" si="143"/>
        <v>0.92638036809815938</v>
      </c>
    </row>
    <row r="409" spans="1:13" x14ac:dyDescent="0.2">
      <c r="A409" s="100" t="s">
        <v>60</v>
      </c>
      <c r="B409" s="85">
        <v>0</v>
      </c>
      <c r="C409" s="86">
        <f>WIU!C25</f>
        <v>1944.8</v>
      </c>
      <c r="D409" s="84">
        <f t="shared" si="138"/>
        <v>0</v>
      </c>
      <c r="E409" s="85">
        <v>1944.8</v>
      </c>
      <c r="F409" s="86">
        <f>WIU!D25</f>
        <v>0</v>
      </c>
      <c r="G409" s="84">
        <f t="shared" si="139"/>
        <v>-1</v>
      </c>
      <c r="H409" s="85">
        <v>815.6</v>
      </c>
      <c r="I409" s="86">
        <f>WIU!E25</f>
        <v>1041.9000000000001</v>
      </c>
      <c r="J409" s="84">
        <f t="shared" si="140"/>
        <v>0.27746444335458564</v>
      </c>
      <c r="K409" s="86">
        <f t="shared" si="141"/>
        <v>2760.4</v>
      </c>
      <c r="L409" s="86">
        <f t="shared" si="142"/>
        <v>2986.7</v>
      </c>
      <c r="M409" s="84">
        <f t="shared" si="143"/>
        <v>8.1980872337342317E-2</v>
      </c>
    </row>
    <row r="410" spans="1:13" x14ac:dyDescent="0.2">
      <c r="A410" s="100" t="s">
        <v>61</v>
      </c>
      <c r="B410" s="85">
        <v>0</v>
      </c>
      <c r="C410" s="86">
        <f>WIU!C26-C411</f>
        <v>10</v>
      </c>
      <c r="D410" s="84">
        <f t="shared" si="138"/>
        <v>0</v>
      </c>
      <c r="E410" s="85">
        <v>141.6</v>
      </c>
      <c r="F410" s="86">
        <f>WIU!D26-F411</f>
        <v>48.1</v>
      </c>
      <c r="G410" s="84">
        <f t="shared" si="139"/>
        <v>-0.66031073446327682</v>
      </c>
      <c r="H410" s="85">
        <v>8578.7000000000007</v>
      </c>
      <c r="I410" s="86">
        <f>WIU!E26-I411</f>
        <v>9009.6</v>
      </c>
      <c r="J410" s="84">
        <f t="shared" si="140"/>
        <v>5.0229055684427662E-2</v>
      </c>
      <c r="K410" s="86">
        <f t="shared" si="141"/>
        <v>8720.3000000000011</v>
      </c>
      <c r="L410" s="86">
        <f t="shared" si="142"/>
        <v>9067.7000000000007</v>
      </c>
      <c r="M410" s="84">
        <f t="shared" si="143"/>
        <v>3.983807896517317E-2</v>
      </c>
    </row>
    <row r="411" spans="1:13" ht="16" thickBot="1" x14ac:dyDescent="0.25">
      <c r="A411" s="100" t="s">
        <v>48</v>
      </c>
      <c r="B411" s="85">
        <v>0</v>
      </c>
      <c r="C411" s="86">
        <f>WIU!C38</f>
        <v>0</v>
      </c>
      <c r="D411" s="84">
        <f t="shared" si="138"/>
        <v>0</v>
      </c>
      <c r="E411" s="85">
        <v>0</v>
      </c>
      <c r="F411" s="86">
        <f>WIU!D38</f>
        <v>0</v>
      </c>
      <c r="G411" s="84">
        <f t="shared" si="139"/>
        <v>0</v>
      </c>
      <c r="H411" s="85">
        <v>0</v>
      </c>
      <c r="I411" s="86">
        <f>WIU!E38</f>
        <v>0</v>
      </c>
      <c r="J411" s="84">
        <f t="shared" si="140"/>
        <v>0</v>
      </c>
      <c r="K411" s="86">
        <f t="shared" si="141"/>
        <v>0</v>
      </c>
      <c r="L411" s="86">
        <f t="shared" si="142"/>
        <v>0</v>
      </c>
      <c r="M411" s="84">
        <f t="shared" si="143"/>
        <v>0</v>
      </c>
    </row>
    <row r="412" spans="1:13" ht="16" thickBot="1" x14ac:dyDescent="0.25">
      <c r="A412" s="87" t="s">
        <v>62</v>
      </c>
      <c r="B412" s="92">
        <f>SUM(B397:B411)</f>
        <v>49598</v>
      </c>
      <c r="C412" s="93">
        <f>SUM(C397:C411)</f>
        <v>52077.400000000009</v>
      </c>
      <c r="D412" s="90">
        <f>IFERROR((C412-B412)/(B412),0)</f>
        <v>4.9989918948344869E-2</v>
      </c>
      <c r="E412" s="92">
        <f>SUM(E397:E411)</f>
        <v>53132.000000000007</v>
      </c>
      <c r="F412" s="93">
        <f>SUM(F397:F411)</f>
        <v>58005.9</v>
      </c>
      <c r="G412" s="90">
        <f>IFERROR((F412-E412)/(E412),0)</f>
        <v>9.1731912971467169E-2</v>
      </c>
      <c r="H412" s="92">
        <f>SUM(H397:H411)</f>
        <v>79636.2</v>
      </c>
      <c r="I412" s="93">
        <f>SUM(I397:I411)</f>
        <v>95893.1</v>
      </c>
      <c r="J412" s="90">
        <f t="shared" si="140"/>
        <v>0.20413957471602123</v>
      </c>
      <c r="K412" s="93">
        <f t="shared" ref="K412" si="144">SUM(K397:K411)</f>
        <v>182366.19999999995</v>
      </c>
      <c r="L412" s="93">
        <f t="shared" ref="L412" si="145">SUM(L397:L411)</f>
        <v>205976.40000000008</v>
      </c>
      <c r="M412" s="90">
        <f t="shared" si="143"/>
        <v>0.12946587690043512</v>
      </c>
    </row>
    <row r="413" spans="1:13" x14ac:dyDescent="0.2">
      <c r="A413" s="118" t="s">
        <v>104</v>
      </c>
      <c r="B413" s="118"/>
      <c r="C413" s="118"/>
      <c r="D413" s="118"/>
      <c r="E413" s="118"/>
      <c r="F413" s="118"/>
      <c r="G413" s="118"/>
      <c r="H413" s="118"/>
      <c r="I413" s="118"/>
      <c r="J413" s="118"/>
      <c r="K413" s="118"/>
      <c r="L413" s="118"/>
      <c r="M413" s="118"/>
    </row>
    <row r="414" spans="1:13" x14ac:dyDescent="0.2">
      <c r="A414" s="118"/>
      <c r="B414" s="118"/>
      <c r="C414" s="118"/>
      <c r="D414" s="118"/>
      <c r="E414" s="118"/>
      <c r="F414" s="118"/>
      <c r="G414" s="118"/>
      <c r="H414" s="118"/>
      <c r="I414" s="118"/>
      <c r="J414" s="118"/>
      <c r="K414" s="118"/>
      <c r="L414" s="118"/>
      <c r="M414" s="118"/>
    </row>
  </sheetData>
  <sheetProtection sheet="1" objects="1" scenarios="1"/>
  <mergeCells count="162">
    <mergeCell ref="A321:M322"/>
    <mergeCell ref="A344:M345"/>
    <mergeCell ref="A367:M368"/>
    <mergeCell ref="A390:M391"/>
    <mergeCell ref="A413:M414"/>
    <mergeCell ref="A45:M46"/>
    <mergeCell ref="A68:M69"/>
    <mergeCell ref="A91:M92"/>
    <mergeCell ref="A114:M115"/>
    <mergeCell ref="A137:M138"/>
    <mergeCell ref="A160:M161"/>
    <mergeCell ref="A183:M184"/>
    <mergeCell ref="A206:M207"/>
    <mergeCell ref="A229:M230"/>
    <mergeCell ref="A47:M47"/>
    <mergeCell ref="A93:M93"/>
    <mergeCell ref="A94:M94"/>
    <mergeCell ref="A95:M95"/>
    <mergeCell ref="A96:A97"/>
    <mergeCell ref="B96:D96"/>
    <mergeCell ref="E96:G96"/>
    <mergeCell ref="H96:J96"/>
    <mergeCell ref="K96:M96"/>
    <mergeCell ref="A70:M70"/>
    <mergeCell ref="A1:M1"/>
    <mergeCell ref="A2:M2"/>
    <mergeCell ref="A3:M3"/>
    <mergeCell ref="A4:A5"/>
    <mergeCell ref="B27:D27"/>
    <mergeCell ref="E27:G27"/>
    <mergeCell ref="H27:J27"/>
    <mergeCell ref="K27:M27"/>
    <mergeCell ref="A27:A28"/>
    <mergeCell ref="B4:D4"/>
    <mergeCell ref="E4:G4"/>
    <mergeCell ref="H4:J4"/>
    <mergeCell ref="K4:M4"/>
    <mergeCell ref="A24:M24"/>
    <mergeCell ref="A25:M25"/>
    <mergeCell ref="A26:M26"/>
    <mergeCell ref="A22:M23"/>
    <mergeCell ref="A71:M71"/>
    <mergeCell ref="A72:M72"/>
    <mergeCell ref="A73:A74"/>
    <mergeCell ref="B73:D73"/>
    <mergeCell ref="E73:G73"/>
    <mergeCell ref="H73:J73"/>
    <mergeCell ref="K73:M73"/>
    <mergeCell ref="A48:M48"/>
    <mergeCell ref="A49:M49"/>
    <mergeCell ref="A50:A51"/>
    <mergeCell ref="B50:D50"/>
    <mergeCell ref="E50:G50"/>
    <mergeCell ref="H50:J50"/>
    <mergeCell ref="K50:M50"/>
    <mergeCell ref="A116:M116"/>
    <mergeCell ref="A117:M117"/>
    <mergeCell ref="A118:M118"/>
    <mergeCell ref="A119:A120"/>
    <mergeCell ref="B119:D119"/>
    <mergeCell ref="E119:G119"/>
    <mergeCell ref="H119:J119"/>
    <mergeCell ref="K119:M119"/>
    <mergeCell ref="A139:M139"/>
    <mergeCell ref="A140:M140"/>
    <mergeCell ref="A141:M141"/>
    <mergeCell ref="A142:A143"/>
    <mergeCell ref="B142:D142"/>
    <mergeCell ref="E142:G142"/>
    <mergeCell ref="H142:J142"/>
    <mergeCell ref="K142:M142"/>
    <mergeCell ref="A162:M162"/>
    <mergeCell ref="A163:M163"/>
    <mergeCell ref="A164:M164"/>
    <mergeCell ref="A165:A166"/>
    <mergeCell ref="B165:D165"/>
    <mergeCell ref="E165:G165"/>
    <mergeCell ref="H165:J165"/>
    <mergeCell ref="K165:M165"/>
    <mergeCell ref="A185:M185"/>
    <mergeCell ref="A186:M186"/>
    <mergeCell ref="A187:M187"/>
    <mergeCell ref="A188:A189"/>
    <mergeCell ref="B188:D188"/>
    <mergeCell ref="E188:G188"/>
    <mergeCell ref="H188:J188"/>
    <mergeCell ref="K188:M188"/>
    <mergeCell ref="A208:M208"/>
    <mergeCell ref="A209:M209"/>
    <mergeCell ref="A210:M210"/>
    <mergeCell ref="A211:A212"/>
    <mergeCell ref="B211:D211"/>
    <mergeCell ref="E211:G211"/>
    <mergeCell ref="H211:J211"/>
    <mergeCell ref="K211:M211"/>
    <mergeCell ref="A231:M231"/>
    <mergeCell ref="A232:M232"/>
    <mergeCell ref="A233:M233"/>
    <mergeCell ref="A234:A235"/>
    <mergeCell ref="B234:D234"/>
    <mergeCell ref="E234:G234"/>
    <mergeCell ref="H234:J234"/>
    <mergeCell ref="K234:M234"/>
    <mergeCell ref="A254:M254"/>
    <mergeCell ref="A252:M253"/>
    <mergeCell ref="A255:M255"/>
    <mergeCell ref="A256:M256"/>
    <mergeCell ref="A257:A258"/>
    <mergeCell ref="B257:D257"/>
    <mergeCell ref="E257:G257"/>
    <mergeCell ref="H257:J257"/>
    <mergeCell ref="K257:M257"/>
    <mergeCell ref="A277:M277"/>
    <mergeCell ref="A278:M278"/>
    <mergeCell ref="A275:M276"/>
    <mergeCell ref="A279:M279"/>
    <mergeCell ref="A280:A281"/>
    <mergeCell ref="B280:D280"/>
    <mergeCell ref="E280:G280"/>
    <mergeCell ref="H280:J280"/>
    <mergeCell ref="K280:M280"/>
    <mergeCell ref="A301:M301"/>
    <mergeCell ref="A302:M302"/>
    <mergeCell ref="A303:A304"/>
    <mergeCell ref="B303:D303"/>
    <mergeCell ref="E303:G303"/>
    <mergeCell ref="H303:J303"/>
    <mergeCell ref="K303:M303"/>
    <mergeCell ref="A300:M300"/>
    <mergeCell ref="A298:M299"/>
    <mergeCell ref="A323:M323"/>
    <mergeCell ref="A324:M324"/>
    <mergeCell ref="A325:M325"/>
    <mergeCell ref="A326:A327"/>
    <mergeCell ref="B326:D326"/>
    <mergeCell ref="E326:G326"/>
    <mergeCell ref="H326:J326"/>
    <mergeCell ref="K326:M326"/>
    <mergeCell ref="A346:M346"/>
    <mergeCell ref="A347:M347"/>
    <mergeCell ref="A348:M348"/>
    <mergeCell ref="A349:A350"/>
    <mergeCell ref="B349:D349"/>
    <mergeCell ref="E349:G349"/>
    <mergeCell ref="H349:J349"/>
    <mergeCell ref="K349:M349"/>
    <mergeCell ref="A369:M369"/>
    <mergeCell ref="A370:M370"/>
    <mergeCell ref="A395:A396"/>
    <mergeCell ref="B395:D395"/>
    <mergeCell ref="E395:G395"/>
    <mergeCell ref="H395:J395"/>
    <mergeCell ref="K395:M395"/>
    <mergeCell ref="A371:M371"/>
    <mergeCell ref="A372:A373"/>
    <mergeCell ref="B372:D372"/>
    <mergeCell ref="E372:G372"/>
    <mergeCell ref="H372:J372"/>
    <mergeCell ref="K372:M372"/>
    <mergeCell ref="A392:M392"/>
    <mergeCell ref="A393:M393"/>
    <mergeCell ref="A394:M394"/>
  </mergeCells>
  <phoneticPr fontId="11" type="noConversion"/>
  <printOptions horizontalCentered="1"/>
  <pageMargins left="0.25" right="0.25" top="0.5" bottom="0.5" header="0.3" footer="0.3"/>
  <pageSetup scale="80" fitToHeight="0" orientation="landscape" horizontalDpi="300" verticalDpi="300" r:id="rId1"/>
  <rowBreaks count="8" manualBreakCount="8">
    <brk id="45" max="16383" man="1"/>
    <brk id="87" max="16383" man="1"/>
    <brk id="129" max="16383" man="1"/>
    <brk id="171" max="16383" man="1"/>
    <brk id="213" max="16383" man="1"/>
    <brk id="276" max="12" man="1"/>
    <brk id="322" max="12" man="1"/>
    <brk id="340"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61D9F-99D9-489B-975A-12822B47A51D}">
  <dimension ref="A1:F168"/>
  <sheetViews>
    <sheetView workbookViewId="0">
      <selection sqref="A1:F1"/>
    </sheetView>
  </sheetViews>
  <sheetFormatPr baseColWidth="10" defaultColWidth="8.83203125" defaultRowHeight="12" x14ac:dyDescent="0.15"/>
  <cols>
    <col min="1" max="1" width="4.6640625" style="3" customWidth="1"/>
    <col min="2" max="2" width="38.83203125" style="1" bestFit="1" customWidth="1"/>
    <col min="3" max="5" width="12.6640625" style="1" customWidth="1"/>
    <col min="6" max="6" width="12.6640625" style="19" customWidth="1"/>
    <col min="7" max="7" width="1.6640625" style="1" customWidth="1"/>
    <col min="8" max="16384" width="8.83203125" style="1"/>
  </cols>
  <sheetData>
    <row r="1" spans="1:6" x14ac:dyDescent="0.15">
      <c r="A1" s="125" t="s">
        <v>0</v>
      </c>
      <c r="B1" s="125"/>
      <c r="C1" s="125"/>
      <c r="D1" s="125"/>
      <c r="E1" s="125"/>
      <c r="F1" s="125"/>
    </row>
    <row r="2" spans="1:6" x14ac:dyDescent="0.15">
      <c r="A2" s="126" t="str">
        <f>'[10]Cover Page'!B12</f>
        <v>SIUC School of Medicine</v>
      </c>
      <c r="B2" s="126"/>
      <c r="C2" s="126"/>
      <c r="D2" s="126"/>
      <c r="E2" s="126"/>
      <c r="F2" s="126"/>
    </row>
    <row r="3" spans="1:6" x14ac:dyDescent="0.15">
      <c r="A3" s="125" t="s">
        <v>1</v>
      </c>
      <c r="B3" s="125"/>
      <c r="C3" s="125"/>
      <c r="D3" s="125"/>
      <c r="E3" s="125"/>
      <c r="F3" s="125"/>
    </row>
    <row r="4" spans="1:6" x14ac:dyDescent="0.15">
      <c r="A4" s="126" t="s">
        <v>2</v>
      </c>
      <c r="B4" s="126"/>
      <c r="C4" s="126"/>
      <c r="D4" s="126"/>
      <c r="E4" s="126"/>
      <c r="F4" s="126"/>
    </row>
    <row r="5" spans="1:6" x14ac:dyDescent="0.15">
      <c r="A5" s="125" t="str">
        <f>CSU!A5</f>
        <v>2021</v>
      </c>
      <c r="B5" s="129"/>
      <c r="C5" s="129"/>
      <c r="D5" s="129"/>
      <c r="E5" s="129"/>
      <c r="F5" s="129"/>
    </row>
    <row r="6" spans="1:6" x14ac:dyDescent="0.15">
      <c r="A6" s="128"/>
      <c r="B6" s="128"/>
      <c r="C6" s="128"/>
      <c r="D6" s="128"/>
      <c r="E6" s="128"/>
      <c r="F6" s="128"/>
    </row>
    <row r="7" spans="1:6" ht="13" thickBot="1" x14ac:dyDescent="0.2">
      <c r="A7" s="2" t="s">
        <v>3</v>
      </c>
      <c r="B7" s="2" t="s">
        <v>4</v>
      </c>
      <c r="C7" s="2" t="s">
        <v>5</v>
      </c>
      <c r="D7" s="2" t="s">
        <v>6</v>
      </c>
      <c r="E7" s="2" t="s">
        <v>7</v>
      </c>
      <c r="F7" s="2" t="s">
        <v>8</v>
      </c>
    </row>
    <row r="8" spans="1:6" x14ac:dyDescent="0.15">
      <c r="B8" s="4"/>
      <c r="C8" s="119" t="s">
        <v>9</v>
      </c>
      <c r="D8" s="121" t="s">
        <v>10</v>
      </c>
      <c r="E8" s="121" t="s">
        <v>11</v>
      </c>
      <c r="F8" s="123" t="s">
        <v>12</v>
      </c>
    </row>
    <row r="9" spans="1:6" x14ac:dyDescent="0.15">
      <c r="C9" s="120"/>
      <c r="D9" s="122"/>
      <c r="E9" s="122"/>
      <c r="F9" s="124"/>
    </row>
    <row r="10" spans="1:6" x14ac:dyDescent="0.15">
      <c r="C10" s="120"/>
      <c r="D10" s="122"/>
      <c r="E10" s="122"/>
      <c r="F10" s="124"/>
    </row>
    <row r="11" spans="1:6" ht="13" thickBot="1" x14ac:dyDescent="0.2">
      <c r="B11" s="5" t="s">
        <v>13</v>
      </c>
      <c r="C11" s="120"/>
      <c r="D11" s="122"/>
      <c r="E11" s="122"/>
      <c r="F11" s="124"/>
    </row>
    <row r="12" spans="1:6" x14ac:dyDescent="0.15">
      <c r="A12" s="6">
        <v>1</v>
      </c>
      <c r="B12" s="7" t="s">
        <v>14</v>
      </c>
      <c r="C12" s="8">
        <v>36719.200000000004</v>
      </c>
      <c r="D12" s="9">
        <v>4603.3999999999996</v>
      </c>
      <c r="E12" s="10">
        <v>136962</v>
      </c>
      <c r="F12" s="11">
        <v>178284.6</v>
      </c>
    </row>
    <row r="13" spans="1:6" x14ac:dyDescent="0.15">
      <c r="A13" s="12">
        <v>3</v>
      </c>
      <c r="B13" s="13" t="s">
        <v>15</v>
      </c>
      <c r="C13" s="14">
        <v>511.8</v>
      </c>
      <c r="D13" s="1">
        <v>105.6</v>
      </c>
      <c r="E13" s="15">
        <v>1834.2</v>
      </c>
      <c r="F13" s="16">
        <v>2451.6</v>
      </c>
    </row>
    <row r="14" spans="1:6" x14ac:dyDescent="0.15">
      <c r="A14" s="12">
        <v>4</v>
      </c>
      <c r="B14" s="13" t="s">
        <v>16</v>
      </c>
      <c r="C14" s="14">
        <v>523.29999999999995</v>
      </c>
      <c r="D14" s="1">
        <v>8204.7999999999993</v>
      </c>
      <c r="E14" s="15">
        <v>39768.400000000001</v>
      </c>
      <c r="F14" s="16">
        <v>48496.5</v>
      </c>
    </row>
    <row r="15" spans="1:6" x14ac:dyDescent="0.15">
      <c r="A15" s="12">
        <v>5</v>
      </c>
      <c r="B15" s="13" t="s">
        <v>17</v>
      </c>
      <c r="C15" s="14"/>
      <c r="D15" s="40">
        <v>93</v>
      </c>
      <c r="E15" s="1">
        <v>340.6</v>
      </c>
      <c r="F15" s="16">
        <v>433.6</v>
      </c>
    </row>
    <row r="16" spans="1:6" x14ac:dyDescent="0.15">
      <c r="A16" s="12">
        <v>6</v>
      </c>
      <c r="B16" s="13" t="s">
        <v>18</v>
      </c>
      <c r="C16" s="14">
        <v>33.200000000000003</v>
      </c>
      <c r="D16" s="40">
        <v>566.9</v>
      </c>
      <c r="E16" s="1">
        <v>7071.6</v>
      </c>
      <c r="F16" s="16">
        <v>7671.7000000000007</v>
      </c>
    </row>
    <row r="17" spans="1:6" x14ac:dyDescent="0.15">
      <c r="A17" s="12">
        <v>7</v>
      </c>
      <c r="B17" s="13" t="s">
        <v>19</v>
      </c>
      <c r="C17" s="14">
        <v>1.8</v>
      </c>
      <c r="D17" s="40">
        <v>1040.9000000000001</v>
      </c>
      <c r="E17" s="1">
        <v>1744</v>
      </c>
      <c r="F17" s="16">
        <v>2786.7</v>
      </c>
    </row>
    <row r="18" spans="1:6" x14ac:dyDescent="0.15">
      <c r="A18" s="12">
        <v>8</v>
      </c>
      <c r="B18" s="13" t="s">
        <v>20</v>
      </c>
      <c r="C18" s="14"/>
      <c r="D18" s="40">
        <v>696.1</v>
      </c>
      <c r="E18" s="1">
        <v>495.00000000000011</v>
      </c>
      <c r="F18" s="16">
        <v>1191.1000000000001</v>
      </c>
    </row>
    <row r="19" spans="1:6" x14ac:dyDescent="0.15">
      <c r="A19" s="12">
        <v>9</v>
      </c>
      <c r="B19" s="13" t="s">
        <v>21</v>
      </c>
      <c r="C19" s="14">
        <v>1.9</v>
      </c>
      <c r="D19" s="40">
        <v>274</v>
      </c>
      <c r="E19" s="1">
        <v>1000.6</v>
      </c>
      <c r="F19" s="16">
        <v>1276.5</v>
      </c>
    </row>
    <row r="20" spans="1:6" x14ac:dyDescent="0.15">
      <c r="A20" s="12">
        <v>10</v>
      </c>
      <c r="B20" s="13" t="s">
        <v>22</v>
      </c>
      <c r="C20" s="14"/>
      <c r="D20" s="40">
        <v>34.1</v>
      </c>
      <c r="E20" s="1">
        <v>19.199999999999996</v>
      </c>
      <c r="F20" s="16">
        <v>53.3</v>
      </c>
    </row>
    <row r="21" spans="1:6" x14ac:dyDescent="0.15">
      <c r="A21" s="12">
        <v>11</v>
      </c>
      <c r="B21" s="13" t="s">
        <v>23</v>
      </c>
      <c r="C21" s="14"/>
      <c r="D21" s="40"/>
      <c r="E21" s="1">
        <v>0</v>
      </c>
      <c r="F21" s="16">
        <v>0</v>
      </c>
    </row>
    <row r="22" spans="1:6" x14ac:dyDescent="0.15">
      <c r="A22" s="12">
        <v>12</v>
      </c>
      <c r="B22" s="13" t="s">
        <v>24</v>
      </c>
      <c r="C22" s="14">
        <v>51</v>
      </c>
      <c r="D22" s="40">
        <v>37.9</v>
      </c>
      <c r="E22" s="1">
        <v>21.899999999999991</v>
      </c>
      <c r="F22" s="16">
        <v>110.8</v>
      </c>
    </row>
    <row r="23" spans="1:6" x14ac:dyDescent="0.15">
      <c r="A23" s="12">
        <v>13</v>
      </c>
      <c r="B23" s="13" t="s">
        <v>25</v>
      </c>
      <c r="C23" s="14"/>
      <c r="D23" s="40"/>
      <c r="E23" s="1">
        <v>0</v>
      </c>
      <c r="F23" s="16">
        <v>0</v>
      </c>
    </row>
    <row r="24" spans="1:6" x14ac:dyDescent="0.15">
      <c r="A24" s="12">
        <v>14</v>
      </c>
      <c r="B24" s="13" t="s">
        <v>26</v>
      </c>
      <c r="C24" s="14"/>
      <c r="D24" s="40"/>
      <c r="E24" s="1">
        <v>0</v>
      </c>
      <c r="F24" s="16">
        <v>0</v>
      </c>
    </row>
    <row r="25" spans="1:6" x14ac:dyDescent="0.15">
      <c r="A25" s="12">
        <v>15</v>
      </c>
      <c r="B25" s="13" t="s">
        <v>27</v>
      </c>
      <c r="C25" s="14"/>
      <c r="D25" s="40">
        <v>591.4</v>
      </c>
      <c r="E25" s="1">
        <v>1583.7999999999997</v>
      </c>
      <c r="F25" s="16">
        <v>2175.1999999999998</v>
      </c>
    </row>
    <row r="26" spans="1:6" x14ac:dyDescent="0.15">
      <c r="A26" s="12">
        <v>16</v>
      </c>
      <c r="B26" s="17" t="s">
        <v>28</v>
      </c>
      <c r="C26" s="18"/>
      <c r="D26" s="19"/>
      <c r="E26" s="20"/>
      <c r="F26" s="16">
        <v>0</v>
      </c>
    </row>
    <row r="27" spans="1:6" x14ac:dyDescent="0.15">
      <c r="A27" s="12">
        <v>17</v>
      </c>
      <c r="B27" s="21" t="s">
        <v>29</v>
      </c>
      <c r="C27" s="22"/>
      <c r="D27" s="23"/>
      <c r="E27" s="24"/>
      <c r="F27" s="16">
        <v>0</v>
      </c>
    </row>
    <row r="28" spans="1:6" x14ac:dyDescent="0.15">
      <c r="A28" s="12">
        <v>18</v>
      </c>
      <c r="B28" s="21" t="s">
        <v>30</v>
      </c>
      <c r="C28" s="22"/>
      <c r="D28" s="23"/>
      <c r="E28" s="24"/>
      <c r="F28" s="16">
        <v>0</v>
      </c>
    </row>
    <row r="29" spans="1:6" x14ac:dyDescent="0.15">
      <c r="A29" s="12">
        <v>19</v>
      </c>
      <c r="B29" s="21" t="s">
        <v>31</v>
      </c>
      <c r="C29" s="22"/>
      <c r="D29" s="23"/>
      <c r="E29" s="24"/>
      <c r="F29" s="16">
        <v>0</v>
      </c>
    </row>
    <row r="30" spans="1:6" x14ac:dyDescent="0.15">
      <c r="A30" s="12">
        <v>20</v>
      </c>
      <c r="B30" s="21" t="s">
        <v>32</v>
      </c>
      <c r="C30" s="22"/>
      <c r="D30" s="23"/>
      <c r="E30" s="24"/>
      <c r="F30" s="16">
        <v>0</v>
      </c>
    </row>
    <row r="31" spans="1:6" x14ac:dyDescent="0.15">
      <c r="A31" s="12">
        <v>21</v>
      </c>
      <c r="B31" s="21" t="s">
        <v>33</v>
      </c>
      <c r="C31" s="22"/>
      <c r="D31" s="23"/>
      <c r="E31" s="24"/>
      <c r="F31" s="16">
        <v>0</v>
      </c>
    </row>
    <row r="32" spans="1:6" x14ac:dyDescent="0.15">
      <c r="A32" s="12">
        <v>22</v>
      </c>
      <c r="B32" s="21" t="s">
        <v>34</v>
      </c>
      <c r="C32" s="22"/>
      <c r="D32" s="23"/>
      <c r="E32" s="24"/>
      <c r="F32" s="16">
        <v>0</v>
      </c>
    </row>
    <row r="33" spans="1:6" x14ac:dyDescent="0.15">
      <c r="A33" s="12">
        <v>23</v>
      </c>
      <c r="B33" s="21" t="s">
        <v>35</v>
      </c>
      <c r="C33" s="22"/>
      <c r="D33" s="23"/>
      <c r="E33" s="24"/>
      <c r="F33" s="16">
        <v>0</v>
      </c>
    </row>
    <row r="34" spans="1:6" x14ac:dyDescent="0.15">
      <c r="A34" s="12">
        <v>24</v>
      </c>
      <c r="B34" s="21" t="s">
        <v>36</v>
      </c>
      <c r="C34" s="22"/>
      <c r="D34" s="23"/>
      <c r="E34" s="24"/>
      <c r="F34" s="16">
        <v>0</v>
      </c>
    </row>
    <row r="35" spans="1:6" x14ac:dyDescent="0.15">
      <c r="A35" s="12">
        <v>25</v>
      </c>
      <c r="B35" s="21" t="s">
        <v>37</v>
      </c>
      <c r="C35" s="22"/>
      <c r="D35" s="23"/>
      <c r="E35" s="24"/>
      <c r="F35" s="16">
        <v>0</v>
      </c>
    </row>
    <row r="36" spans="1:6" x14ac:dyDescent="0.15">
      <c r="A36" s="12">
        <v>26</v>
      </c>
      <c r="B36" s="21" t="s">
        <v>38</v>
      </c>
      <c r="C36" s="22"/>
      <c r="D36" s="23"/>
      <c r="E36" s="24"/>
      <c r="F36" s="16">
        <v>0</v>
      </c>
    </row>
    <row r="37" spans="1:6" x14ac:dyDescent="0.15">
      <c r="A37" s="12">
        <v>27</v>
      </c>
      <c r="B37" s="21" t="s">
        <v>39</v>
      </c>
      <c r="C37" s="22"/>
      <c r="D37" s="23"/>
      <c r="E37" s="24"/>
      <c r="F37" s="16">
        <v>0</v>
      </c>
    </row>
    <row r="38" spans="1:6" x14ac:dyDescent="0.15">
      <c r="A38" s="12">
        <v>28</v>
      </c>
      <c r="B38" s="21" t="s">
        <v>40</v>
      </c>
      <c r="C38" s="22"/>
      <c r="D38" s="23"/>
      <c r="E38" s="24"/>
      <c r="F38" s="16">
        <v>0</v>
      </c>
    </row>
    <row r="39" spans="1:6" x14ac:dyDescent="0.15">
      <c r="A39" s="12">
        <v>29</v>
      </c>
      <c r="B39" s="21" t="s">
        <v>41</v>
      </c>
      <c r="C39" s="22"/>
      <c r="D39" s="23"/>
      <c r="E39" s="24"/>
      <c r="F39" s="16">
        <v>0</v>
      </c>
    </row>
    <row r="40" spans="1:6" ht="13" thickBot="1" x14ac:dyDescent="0.2">
      <c r="A40" s="25">
        <v>30</v>
      </c>
      <c r="B40" s="26" t="s">
        <v>46</v>
      </c>
      <c r="C40" s="27"/>
      <c r="D40" s="28"/>
      <c r="E40" s="29"/>
      <c r="F40" s="30">
        <v>0</v>
      </c>
    </row>
    <row r="41" spans="1:6" ht="14" thickTop="1" thickBot="1" x14ac:dyDescent="0.2">
      <c r="A41" s="31">
        <v>99</v>
      </c>
      <c r="B41" s="32" t="s">
        <v>43</v>
      </c>
      <c r="C41" s="33">
        <v>37842.200000000012</v>
      </c>
      <c r="D41" s="34">
        <v>16248.099999999999</v>
      </c>
      <c r="E41" s="34">
        <v>190841.30000000002</v>
      </c>
      <c r="F41" s="35">
        <v>244931.60000000003</v>
      </c>
    </row>
    <row r="42" spans="1:6" x14ac:dyDescent="0.15">
      <c r="B42" s="36"/>
      <c r="C42" s="37"/>
      <c r="D42" s="37"/>
      <c r="E42" s="37"/>
      <c r="F42" s="38"/>
    </row>
    <row r="43" spans="1:6" x14ac:dyDescent="0.15">
      <c r="B43" s="36"/>
      <c r="C43" s="37"/>
      <c r="D43" s="37"/>
      <c r="E43" s="37"/>
      <c r="F43" s="38"/>
    </row>
    <row r="44" spans="1:6" x14ac:dyDescent="0.15">
      <c r="B44" s="36"/>
      <c r="C44" s="37"/>
      <c r="D44" s="37"/>
      <c r="E44" s="37"/>
      <c r="F44" s="38"/>
    </row>
    <row r="45" spans="1:6" x14ac:dyDescent="0.15">
      <c r="B45" s="36"/>
      <c r="C45" s="37"/>
      <c r="D45" s="37"/>
      <c r="E45" s="37"/>
      <c r="F45" s="38"/>
    </row>
    <row r="46" spans="1:6" x14ac:dyDescent="0.15">
      <c r="B46" s="36"/>
      <c r="C46" s="37"/>
      <c r="D46" s="37"/>
      <c r="E46" s="37"/>
      <c r="F46" s="38"/>
    </row>
    <row r="47" spans="1:6" x14ac:dyDescent="0.15">
      <c r="B47" s="36"/>
      <c r="C47" s="37"/>
      <c r="D47" s="37"/>
      <c r="E47" s="37"/>
      <c r="F47" s="38"/>
    </row>
    <row r="48" spans="1:6" x14ac:dyDescent="0.15">
      <c r="B48" s="36"/>
      <c r="C48" s="37"/>
      <c r="D48" s="37"/>
      <c r="E48" s="37"/>
      <c r="F48" s="38"/>
    </row>
    <row r="49" spans="2:6" x14ac:dyDescent="0.15">
      <c r="B49" s="36"/>
      <c r="C49" s="37"/>
      <c r="D49" s="37"/>
      <c r="E49" s="37"/>
      <c r="F49" s="38"/>
    </row>
    <row r="50" spans="2:6" x14ac:dyDescent="0.15">
      <c r="B50" s="36"/>
      <c r="C50" s="37"/>
      <c r="D50" s="37"/>
      <c r="E50" s="37"/>
      <c r="F50" s="38"/>
    </row>
    <row r="51" spans="2:6" x14ac:dyDescent="0.15">
      <c r="B51" s="36"/>
      <c r="C51" s="37"/>
      <c r="D51" s="37"/>
      <c r="E51" s="37"/>
      <c r="F51" s="38"/>
    </row>
    <row r="52" spans="2:6" x14ac:dyDescent="0.15">
      <c r="B52" s="36"/>
      <c r="C52" s="37"/>
      <c r="D52" s="37"/>
      <c r="E52" s="37"/>
      <c r="F52" s="38"/>
    </row>
    <row r="53" spans="2:6" x14ac:dyDescent="0.15">
      <c r="B53" s="36"/>
      <c r="C53" s="37"/>
      <c r="D53" s="37"/>
      <c r="E53" s="37"/>
      <c r="F53" s="38"/>
    </row>
    <row r="54" spans="2:6" x14ac:dyDescent="0.15">
      <c r="B54" s="36"/>
      <c r="C54" s="37"/>
      <c r="D54" s="37"/>
      <c r="E54" s="37"/>
      <c r="F54" s="38"/>
    </row>
    <row r="55" spans="2:6" x14ac:dyDescent="0.15">
      <c r="B55" s="36"/>
      <c r="C55" s="37"/>
      <c r="D55" s="37"/>
      <c r="E55" s="37"/>
      <c r="F55" s="38"/>
    </row>
    <row r="56" spans="2:6" x14ac:dyDescent="0.15">
      <c r="B56" s="36"/>
      <c r="C56" s="37"/>
      <c r="D56" s="37"/>
      <c r="E56" s="37"/>
      <c r="F56" s="38"/>
    </row>
    <row r="57" spans="2:6" x14ac:dyDescent="0.15">
      <c r="B57" s="36"/>
      <c r="C57" s="37"/>
      <c r="D57" s="37"/>
      <c r="E57" s="37"/>
      <c r="F57" s="38"/>
    </row>
    <row r="58" spans="2:6" x14ac:dyDescent="0.15">
      <c r="B58" s="36"/>
      <c r="C58" s="37"/>
      <c r="D58" s="37"/>
      <c r="E58" s="37"/>
      <c r="F58" s="38"/>
    </row>
    <row r="59" spans="2:6" x14ac:dyDescent="0.15">
      <c r="B59" s="36"/>
      <c r="C59" s="37"/>
      <c r="D59" s="37"/>
      <c r="E59" s="37"/>
      <c r="F59" s="38"/>
    </row>
    <row r="60" spans="2:6" x14ac:dyDescent="0.15">
      <c r="B60" s="36"/>
      <c r="C60" s="37"/>
      <c r="D60" s="37"/>
      <c r="E60" s="37"/>
      <c r="F60" s="38"/>
    </row>
    <row r="61" spans="2:6" x14ac:dyDescent="0.15">
      <c r="B61" s="36"/>
      <c r="C61" s="37"/>
      <c r="D61" s="37"/>
      <c r="E61" s="37"/>
      <c r="F61" s="38"/>
    </row>
    <row r="62" spans="2:6" x14ac:dyDescent="0.15">
      <c r="B62" s="36"/>
      <c r="C62" s="37"/>
      <c r="D62" s="37"/>
      <c r="E62" s="37"/>
      <c r="F62" s="38"/>
    </row>
    <row r="63" spans="2:6" x14ac:dyDescent="0.15">
      <c r="B63" s="36"/>
      <c r="C63" s="37"/>
      <c r="D63" s="37"/>
      <c r="E63" s="37"/>
      <c r="F63" s="38"/>
    </row>
    <row r="64" spans="2:6" x14ac:dyDescent="0.15">
      <c r="B64" s="36"/>
      <c r="C64" s="37"/>
      <c r="D64" s="37"/>
      <c r="E64" s="37"/>
      <c r="F64" s="38"/>
    </row>
    <row r="65" spans="2:6" x14ac:dyDescent="0.15">
      <c r="B65" s="36"/>
      <c r="C65" s="37"/>
      <c r="D65" s="37"/>
      <c r="E65" s="37"/>
      <c r="F65" s="38"/>
    </row>
    <row r="66" spans="2:6" x14ac:dyDescent="0.15">
      <c r="B66" s="36"/>
      <c r="C66" s="37"/>
      <c r="D66" s="37"/>
      <c r="E66" s="37"/>
      <c r="F66" s="38"/>
    </row>
    <row r="67" spans="2:6" x14ac:dyDescent="0.15">
      <c r="B67" s="36"/>
      <c r="C67" s="37"/>
      <c r="D67" s="37"/>
      <c r="E67" s="37"/>
      <c r="F67" s="38"/>
    </row>
    <row r="68" spans="2:6" x14ac:dyDescent="0.15">
      <c r="B68" s="36"/>
      <c r="C68" s="37"/>
      <c r="D68" s="37"/>
      <c r="E68" s="37"/>
      <c r="F68" s="38"/>
    </row>
    <row r="69" spans="2:6" x14ac:dyDescent="0.15">
      <c r="B69" s="36"/>
      <c r="C69" s="37"/>
      <c r="D69" s="37"/>
      <c r="E69" s="37"/>
      <c r="F69" s="38"/>
    </row>
    <row r="70" spans="2:6" x14ac:dyDescent="0.15">
      <c r="B70" s="36"/>
      <c r="C70" s="37"/>
      <c r="D70" s="37"/>
      <c r="E70" s="37"/>
      <c r="F70" s="38"/>
    </row>
    <row r="71" spans="2:6" x14ac:dyDescent="0.15">
      <c r="B71" s="36"/>
      <c r="C71" s="37"/>
      <c r="D71" s="37"/>
      <c r="E71" s="37"/>
      <c r="F71" s="38"/>
    </row>
    <row r="72" spans="2:6" x14ac:dyDescent="0.15">
      <c r="B72" s="36"/>
      <c r="C72" s="37"/>
      <c r="D72" s="37"/>
      <c r="E72" s="37"/>
      <c r="F72" s="38"/>
    </row>
    <row r="73" spans="2:6" x14ac:dyDescent="0.15">
      <c r="B73" s="36"/>
      <c r="C73" s="37"/>
      <c r="D73" s="37"/>
      <c r="E73" s="37"/>
      <c r="F73" s="38"/>
    </row>
    <row r="74" spans="2:6" x14ac:dyDescent="0.15">
      <c r="B74" s="36"/>
      <c r="C74" s="37"/>
      <c r="D74" s="37"/>
      <c r="E74" s="37"/>
      <c r="F74" s="38"/>
    </row>
    <row r="75" spans="2:6" x14ac:dyDescent="0.15">
      <c r="B75" s="36"/>
      <c r="C75" s="37"/>
      <c r="D75" s="37"/>
      <c r="E75" s="37"/>
      <c r="F75" s="38"/>
    </row>
    <row r="76" spans="2:6" x14ac:dyDescent="0.15">
      <c r="B76" s="36"/>
      <c r="C76" s="37"/>
      <c r="D76" s="37"/>
      <c r="E76" s="37"/>
      <c r="F76" s="38"/>
    </row>
    <row r="77" spans="2:6" x14ac:dyDescent="0.15">
      <c r="B77" s="36"/>
      <c r="C77" s="37"/>
      <c r="D77" s="37"/>
      <c r="E77" s="37"/>
      <c r="F77" s="38"/>
    </row>
    <row r="78" spans="2:6" x14ac:dyDescent="0.15">
      <c r="B78" s="36"/>
      <c r="C78" s="37"/>
      <c r="D78" s="37"/>
      <c r="E78" s="37"/>
      <c r="F78" s="38"/>
    </row>
    <row r="79" spans="2:6" x14ac:dyDescent="0.15">
      <c r="B79" s="36"/>
      <c r="C79" s="37"/>
      <c r="D79" s="37"/>
      <c r="E79" s="37"/>
      <c r="F79" s="38"/>
    </row>
    <row r="80" spans="2:6" x14ac:dyDescent="0.15">
      <c r="B80" s="36"/>
      <c r="C80" s="37"/>
      <c r="D80" s="37"/>
      <c r="E80" s="37"/>
      <c r="F80" s="38"/>
    </row>
    <row r="81" spans="2:6" x14ac:dyDescent="0.15">
      <c r="B81" s="36"/>
      <c r="C81" s="37"/>
      <c r="D81" s="37"/>
      <c r="E81" s="37"/>
      <c r="F81" s="38"/>
    </row>
    <row r="82" spans="2:6" x14ac:dyDescent="0.15">
      <c r="B82" s="36"/>
      <c r="C82" s="37"/>
      <c r="D82" s="37"/>
      <c r="E82" s="37"/>
      <c r="F82" s="38"/>
    </row>
    <row r="83" spans="2:6" x14ac:dyDescent="0.15">
      <c r="B83" s="36"/>
      <c r="C83" s="37"/>
      <c r="D83" s="37"/>
      <c r="E83" s="37"/>
      <c r="F83" s="38"/>
    </row>
    <row r="84" spans="2:6" x14ac:dyDescent="0.15">
      <c r="B84" s="36"/>
      <c r="C84" s="36"/>
      <c r="D84" s="36"/>
      <c r="E84" s="36"/>
      <c r="F84" s="39"/>
    </row>
    <row r="85" spans="2:6" x14ac:dyDescent="0.15">
      <c r="B85" s="36"/>
      <c r="C85" s="36"/>
      <c r="D85" s="36"/>
      <c r="E85" s="36"/>
      <c r="F85" s="39"/>
    </row>
    <row r="86" spans="2:6" x14ac:dyDescent="0.15">
      <c r="B86" s="36"/>
      <c r="C86" s="36"/>
      <c r="D86" s="36"/>
      <c r="E86" s="36"/>
      <c r="F86" s="39"/>
    </row>
    <row r="87" spans="2:6" x14ac:dyDescent="0.15">
      <c r="B87" s="36"/>
      <c r="C87" s="36"/>
      <c r="D87" s="36"/>
      <c r="E87" s="36"/>
      <c r="F87" s="39"/>
    </row>
    <row r="88" spans="2:6" x14ac:dyDescent="0.15">
      <c r="B88" s="36"/>
      <c r="C88" s="36"/>
      <c r="D88" s="36"/>
      <c r="E88" s="36"/>
      <c r="F88" s="39"/>
    </row>
    <row r="89" spans="2:6" x14ac:dyDescent="0.15">
      <c r="B89" s="36"/>
      <c r="C89" s="36"/>
      <c r="D89" s="36"/>
      <c r="E89" s="36"/>
      <c r="F89" s="39"/>
    </row>
    <row r="90" spans="2:6" x14ac:dyDescent="0.15">
      <c r="B90" s="36"/>
      <c r="C90" s="36"/>
      <c r="D90" s="36"/>
      <c r="E90" s="36"/>
      <c r="F90" s="39"/>
    </row>
    <row r="91" spans="2:6" x14ac:dyDescent="0.15">
      <c r="B91" s="36"/>
      <c r="C91" s="36"/>
      <c r="D91" s="36"/>
      <c r="E91" s="36"/>
      <c r="F91" s="39"/>
    </row>
    <row r="92" spans="2:6" x14ac:dyDescent="0.15">
      <c r="B92" s="36"/>
      <c r="C92" s="36"/>
      <c r="D92" s="36"/>
      <c r="E92" s="36"/>
      <c r="F92" s="39"/>
    </row>
    <row r="93" spans="2:6" x14ac:dyDescent="0.15">
      <c r="B93" s="36"/>
      <c r="C93" s="36"/>
      <c r="D93" s="36"/>
      <c r="E93" s="36"/>
      <c r="F93" s="39"/>
    </row>
    <row r="94" spans="2:6" x14ac:dyDescent="0.15">
      <c r="B94" s="36"/>
      <c r="C94" s="36"/>
      <c r="D94" s="36"/>
      <c r="E94" s="36"/>
      <c r="F94" s="39"/>
    </row>
    <row r="95" spans="2:6" x14ac:dyDescent="0.15">
      <c r="B95" s="36"/>
      <c r="C95" s="36"/>
      <c r="D95" s="36"/>
      <c r="E95" s="36"/>
      <c r="F95" s="39"/>
    </row>
    <row r="96" spans="2:6" x14ac:dyDescent="0.15">
      <c r="B96" s="36"/>
      <c r="C96" s="36"/>
      <c r="D96" s="36"/>
      <c r="E96" s="36"/>
      <c r="F96" s="39"/>
    </row>
    <row r="97" spans="2:6" x14ac:dyDescent="0.15">
      <c r="B97" s="36"/>
      <c r="C97" s="36"/>
      <c r="D97" s="36"/>
      <c r="E97" s="36"/>
      <c r="F97" s="39"/>
    </row>
    <row r="98" spans="2:6" x14ac:dyDescent="0.15">
      <c r="B98" s="36"/>
      <c r="C98" s="36"/>
      <c r="D98" s="36"/>
      <c r="E98" s="36"/>
      <c r="F98" s="39"/>
    </row>
    <row r="99" spans="2:6" x14ac:dyDescent="0.15">
      <c r="B99" s="36"/>
      <c r="C99" s="36"/>
      <c r="D99" s="36"/>
      <c r="E99" s="36"/>
      <c r="F99" s="39"/>
    </row>
    <row r="100" spans="2:6" x14ac:dyDescent="0.15">
      <c r="B100" s="36"/>
      <c r="C100" s="36"/>
      <c r="D100" s="36"/>
      <c r="E100" s="36"/>
      <c r="F100" s="39"/>
    </row>
    <row r="101" spans="2:6" x14ac:dyDescent="0.15">
      <c r="B101" s="36"/>
      <c r="C101" s="36"/>
      <c r="D101" s="36"/>
      <c r="E101" s="36"/>
      <c r="F101" s="39"/>
    </row>
    <row r="102" spans="2:6" x14ac:dyDescent="0.15">
      <c r="B102" s="36"/>
      <c r="C102" s="36"/>
      <c r="D102" s="36"/>
      <c r="E102" s="36"/>
      <c r="F102" s="39"/>
    </row>
    <row r="103" spans="2:6" x14ac:dyDescent="0.15">
      <c r="B103" s="36"/>
      <c r="C103" s="36"/>
      <c r="D103" s="36"/>
      <c r="E103" s="36"/>
      <c r="F103" s="39"/>
    </row>
    <row r="104" spans="2:6" x14ac:dyDescent="0.15">
      <c r="B104" s="36"/>
      <c r="C104" s="36"/>
      <c r="D104" s="36"/>
      <c r="E104" s="36"/>
      <c r="F104" s="39"/>
    </row>
    <row r="105" spans="2:6" x14ac:dyDescent="0.15">
      <c r="B105" s="36"/>
      <c r="C105" s="36"/>
      <c r="D105" s="36"/>
      <c r="E105" s="36"/>
      <c r="F105" s="39"/>
    </row>
    <row r="106" spans="2:6" x14ac:dyDescent="0.15">
      <c r="B106" s="36"/>
      <c r="C106" s="36"/>
      <c r="D106" s="36"/>
      <c r="E106" s="36"/>
      <c r="F106" s="39"/>
    </row>
    <row r="107" spans="2:6" x14ac:dyDescent="0.15">
      <c r="B107" s="36"/>
      <c r="C107" s="36"/>
      <c r="D107" s="36"/>
      <c r="E107" s="36"/>
      <c r="F107" s="39"/>
    </row>
    <row r="108" spans="2:6" x14ac:dyDescent="0.15">
      <c r="B108" s="36"/>
      <c r="C108" s="36"/>
      <c r="D108" s="36"/>
      <c r="E108" s="36"/>
      <c r="F108" s="39"/>
    </row>
    <row r="109" spans="2:6" x14ac:dyDescent="0.15">
      <c r="B109" s="36"/>
      <c r="C109" s="36"/>
      <c r="D109" s="36"/>
      <c r="E109" s="36"/>
      <c r="F109" s="39"/>
    </row>
    <row r="110" spans="2:6" x14ac:dyDescent="0.15">
      <c r="B110" s="36"/>
      <c r="C110" s="36"/>
      <c r="D110" s="36"/>
      <c r="E110" s="36"/>
      <c r="F110" s="39"/>
    </row>
    <row r="111" spans="2:6" x14ac:dyDescent="0.15">
      <c r="B111" s="36"/>
      <c r="C111" s="36"/>
      <c r="D111" s="36"/>
      <c r="E111" s="36"/>
      <c r="F111" s="39"/>
    </row>
    <row r="112" spans="2:6" x14ac:dyDescent="0.15">
      <c r="B112" s="36"/>
      <c r="C112" s="36"/>
      <c r="D112" s="36"/>
      <c r="E112" s="36"/>
      <c r="F112" s="39"/>
    </row>
    <row r="113" spans="2:2" x14ac:dyDescent="0.15">
      <c r="B113" s="36"/>
    </row>
    <row r="114" spans="2:2" x14ac:dyDescent="0.15">
      <c r="B114" s="36"/>
    </row>
    <row r="115" spans="2:2" x14ac:dyDescent="0.15">
      <c r="B115" s="36"/>
    </row>
    <row r="116" spans="2:2" x14ac:dyDescent="0.15">
      <c r="B116" s="36"/>
    </row>
    <row r="117" spans="2:2" x14ac:dyDescent="0.15">
      <c r="B117" s="36"/>
    </row>
    <row r="118" spans="2:2" x14ac:dyDescent="0.15">
      <c r="B118" s="36"/>
    </row>
    <row r="119" spans="2:2" x14ac:dyDescent="0.15">
      <c r="B119" s="36"/>
    </row>
    <row r="120" spans="2:2" x14ac:dyDescent="0.15">
      <c r="B120" s="36"/>
    </row>
    <row r="121" spans="2:2" x14ac:dyDescent="0.15">
      <c r="B121" s="36"/>
    </row>
    <row r="122" spans="2:2" x14ac:dyDescent="0.15">
      <c r="B122" s="36"/>
    </row>
    <row r="123" spans="2:2" x14ac:dyDescent="0.15">
      <c r="B123" s="36"/>
    </row>
    <row r="124" spans="2:2" x14ac:dyDescent="0.15">
      <c r="B124" s="36"/>
    </row>
    <row r="125" spans="2:2" x14ac:dyDescent="0.15">
      <c r="B125" s="36"/>
    </row>
    <row r="126" spans="2:2" x14ac:dyDescent="0.15">
      <c r="B126" s="36"/>
    </row>
    <row r="127" spans="2:2" x14ac:dyDescent="0.15">
      <c r="B127" s="36"/>
    </row>
    <row r="128" spans="2:2" x14ac:dyDescent="0.15">
      <c r="B128" s="36"/>
    </row>
    <row r="129" spans="2:2" x14ac:dyDescent="0.15">
      <c r="B129" s="36"/>
    </row>
    <row r="130" spans="2:2" x14ac:dyDescent="0.15">
      <c r="B130" s="36"/>
    </row>
    <row r="131" spans="2:2" x14ac:dyDescent="0.15">
      <c r="B131" s="36"/>
    </row>
    <row r="132" spans="2:2" x14ac:dyDescent="0.15">
      <c r="B132" s="36"/>
    </row>
    <row r="133" spans="2:2" x14ac:dyDescent="0.15">
      <c r="B133" s="36"/>
    </row>
    <row r="134" spans="2:2" x14ac:dyDescent="0.15">
      <c r="B134" s="36"/>
    </row>
    <row r="135" spans="2:2" x14ac:dyDescent="0.15">
      <c r="B135" s="36"/>
    </row>
    <row r="136" spans="2:2" x14ac:dyDescent="0.15">
      <c r="B136" s="36"/>
    </row>
    <row r="137" spans="2:2" x14ac:dyDescent="0.15">
      <c r="B137" s="36"/>
    </row>
    <row r="138" spans="2:2" x14ac:dyDescent="0.15">
      <c r="B138" s="36"/>
    </row>
    <row r="139" spans="2:2" x14ac:dyDescent="0.15">
      <c r="B139" s="36"/>
    </row>
    <row r="140" spans="2:2" x14ac:dyDescent="0.15">
      <c r="B140" s="36"/>
    </row>
    <row r="141" spans="2:2" x14ac:dyDescent="0.15">
      <c r="B141" s="36"/>
    </row>
    <row r="142" spans="2:2" x14ac:dyDescent="0.15">
      <c r="B142" s="36"/>
    </row>
    <row r="143" spans="2:2" x14ac:dyDescent="0.15">
      <c r="B143" s="36"/>
    </row>
    <row r="144" spans="2:2" x14ac:dyDescent="0.15">
      <c r="B144" s="36"/>
    </row>
    <row r="145" spans="2:2" x14ac:dyDescent="0.15">
      <c r="B145" s="36"/>
    </row>
    <row r="146" spans="2:2" x14ac:dyDescent="0.15">
      <c r="B146" s="36"/>
    </row>
    <row r="147" spans="2:2" x14ac:dyDescent="0.15">
      <c r="B147" s="36"/>
    </row>
    <row r="148" spans="2:2" x14ac:dyDescent="0.15">
      <c r="B148" s="36"/>
    </row>
    <row r="149" spans="2:2" x14ac:dyDescent="0.15">
      <c r="B149" s="36"/>
    </row>
    <row r="150" spans="2:2" x14ac:dyDescent="0.15">
      <c r="B150" s="36"/>
    </row>
    <row r="151" spans="2:2" x14ac:dyDescent="0.15">
      <c r="B151" s="36"/>
    </row>
    <row r="152" spans="2:2" x14ac:dyDescent="0.15">
      <c r="B152" s="36"/>
    </row>
    <row r="153" spans="2:2" x14ac:dyDescent="0.15">
      <c r="B153" s="36"/>
    </row>
    <row r="154" spans="2:2" x14ac:dyDescent="0.15">
      <c r="B154" s="36"/>
    </row>
    <row r="155" spans="2:2" x14ac:dyDescent="0.15">
      <c r="B155" s="36"/>
    </row>
    <row r="156" spans="2:2" x14ac:dyDescent="0.15">
      <c r="B156" s="36"/>
    </row>
    <row r="157" spans="2:2" x14ac:dyDescent="0.15">
      <c r="B157" s="36"/>
    </row>
    <row r="158" spans="2:2" x14ac:dyDescent="0.15">
      <c r="B158" s="36"/>
    </row>
    <row r="159" spans="2:2" x14ac:dyDescent="0.15">
      <c r="B159" s="36"/>
    </row>
    <row r="160" spans="2:2" x14ac:dyDescent="0.15">
      <c r="B160" s="36"/>
    </row>
    <row r="161" spans="2:2" x14ac:dyDescent="0.15">
      <c r="B161" s="36"/>
    </row>
    <row r="162" spans="2:2" x14ac:dyDescent="0.15">
      <c r="B162" s="36"/>
    </row>
    <row r="163" spans="2:2" x14ac:dyDescent="0.15">
      <c r="B163" s="36"/>
    </row>
    <row r="164" spans="2:2" x14ac:dyDescent="0.15">
      <c r="B164" s="36"/>
    </row>
    <row r="165" spans="2:2" x14ac:dyDescent="0.15">
      <c r="B165" s="36"/>
    </row>
    <row r="166" spans="2:2" x14ac:dyDescent="0.15">
      <c r="B166" s="36"/>
    </row>
    <row r="167" spans="2:2" x14ac:dyDescent="0.15">
      <c r="B167" s="36"/>
    </row>
    <row r="168" spans="2:2" x14ac:dyDescent="0.15">
      <c r="B168" s="36"/>
    </row>
  </sheetData>
  <sheetProtection sheet="1" objects="1" scenarios="1"/>
  <mergeCells count="10">
    <mergeCell ref="C8:C11"/>
    <mergeCell ref="D8:D11"/>
    <mergeCell ref="E8:E11"/>
    <mergeCell ref="F8:F11"/>
    <mergeCell ref="A1:F1"/>
    <mergeCell ref="A2:F2"/>
    <mergeCell ref="A3:F3"/>
    <mergeCell ref="A4:F4"/>
    <mergeCell ref="A5:F5"/>
    <mergeCell ref="A6:F6"/>
  </mergeCells>
  <printOptions horizontalCentered="1"/>
  <pageMargins left="0.25" right="0.25" top="0.48" bottom="0.37" header="0.3" footer="0.21"/>
  <pageSetup scale="9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1ACC8-0781-472F-9F77-6ED1C5825A9D}">
  <sheetPr>
    <pageSetUpPr fitToPage="1"/>
  </sheetPr>
  <dimension ref="A1:F190"/>
  <sheetViews>
    <sheetView workbookViewId="0">
      <selection sqref="A1:F1"/>
    </sheetView>
  </sheetViews>
  <sheetFormatPr baseColWidth="10" defaultColWidth="8.83203125" defaultRowHeight="12" x14ac:dyDescent="0.15"/>
  <cols>
    <col min="1" max="1" width="4.83203125" style="3" customWidth="1"/>
    <col min="2" max="2" width="38.83203125" style="1" bestFit="1" customWidth="1"/>
    <col min="3" max="5" width="12.83203125" style="1" customWidth="1"/>
    <col min="6" max="6" width="12.83203125" style="19" customWidth="1"/>
    <col min="7" max="16384" width="8.83203125" style="1"/>
  </cols>
  <sheetData>
    <row r="1" spans="1:6" x14ac:dyDescent="0.15">
      <c r="A1" s="125" t="s">
        <v>0</v>
      </c>
      <c r="B1" s="125"/>
      <c r="C1" s="125"/>
      <c r="D1" s="125"/>
      <c r="E1" s="125"/>
      <c r="F1" s="125"/>
    </row>
    <row r="2" spans="1:6" x14ac:dyDescent="0.15">
      <c r="A2" s="126" t="str">
        <f>'[7]Cover Page'!B12</f>
        <v>SIU Administration</v>
      </c>
      <c r="B2" s="126"/>
      <c r="C2" s="126"/>
      <c r="D2" s="126"/>
      <c r="E2" s="126"/>
      <c r="F2" s="126"/>
    </row>
    <row r="3" spans="1:6" x14ac:dyDescent="0.15">
      <c r="A3" s="125" t="s">
        <v>1</v>
      </c>
      <c r="B3" s="125"/>
      <c r="C3" s="125"/>
      <c r="D3" s="125"/>
      <c r="E3" s="125"/>
      <c r="F3" s="125"/>
    </row>
    <row r="4" spans="1:6" x14ac:dyDescent="0.15">
      <c r="A4" s="126" t="s">
        <v>2</v>
      </c>
      <c r="B4" s="126"/>
      <c r="C4" s="126"/>
      <c r="D4" s="126"/>
      <c r="E4" s="126"/>
      <c r="F4" s="126"/>
    </row>
    <row r="5" spans="1:6" x14ac:dyDescent="0.15">
      <c r="A5" s="125" t="str">
        <f>CSU!A5</f>
        <v>2021</v>
      </c>
      <c r="B5" s="129"/>
      <c r="C5" s="129"/>
      <c r="D5" s="129"/>
      <c r="E5" s="129"/>
      <c r="F5" s="129"/>
    </row>
    <row r="6" spans="1:6" x14ac:dyDescent="0.15">
      <c r="A6" s="128"/>
      <c r="B6" s="128"/>
      <c r="C6" s="128"/>
      <c r="D6" s="128"/>
      <c r="E6" s="128"/>
      <c r="F6" s="128"/>
    </row>
    <row r="7" spans="1:6" ht="13" thickBot="1" x14ac:dyDescent="0.2">
      <c r="A7" s="2" t="s">
        <v>3</v>
      </c>
      <c r="B7" s="2" t="s">
        <v>4</v>
      </c>
      <c r="C7" s="2" t="s">
        <v>5</v>
      </c>
      <c r="D7" s="2" t="s">
        <v>6</v>
      </c>
      <c r="E7" s="2" t="s">
        <v>7</v>
      </c>
      <c r="F7" s="2" t="s">
        <v>8</v>
      </c>
    </row>
    <row r="8" spans="1:6" x14ac:dyDescent="0.15">
      <c r="B8" s="4"/>
      <c r="C8" s="119" t="s">
        <v>9</v>
      </c>
      <c r="D8" s="121" t="s">
        <v>10</v>
      </c>
      <c r="E8" s="121" t="s">
        <v>11</v>
      </c>
      <c r="F8" s="123" t="s">
        <v>12</v>
      </c>
    </row>
    <row r="9" spans="1:6" x14ac:dyDescent="0.15">
      <c r="C9" s="120"/>
      <c r="D9" s="122"/>
      <c r="E9" s="122"/>
      <c r="F9" s="124"/>
    </row>
    <row r="10" spans="1:6" x14ac:dyDescent="0.15">
      <c r="C10" s="120"/>
      <c r="D10" s="122"/>
      <c r="E10" s="122"/>
      <c r="F10" s="124"/>
    </row>
    <row r="11" spans="1:6" ht="13" thickBot="1" x14ac:dyDescent="0.2">
      <c r="B11" s="5" t="s">
        <v>13</v>
      </c>
      <c r="C11" s="120"/>
      <c r="D11" s="122"/>
      <c r="E11" s="122"/>
      <c r="F11" s="124"/>
    </row>
    <row r="12" spans="1:6" x14ac:dyDescent="0.15">
      <c r="A12" s="6">
        <v>1</v>
      </c>
      <c r="B12" s="7" t="s">
        <v>14</v>
      </c>
      <c r="C12" s="8">
        <v>1604.31</v>
      </c>
      <c r="D12" s="9">
        <v>179.64</v>
      </c>
      <c r="E12" s="10">
        <v>1056.5219999999999</v>
      </c>
      <c r="F12" s="11">
        <v>2840.4719999999998</v>
      </c>
    </row>
    <row r="13" spans="1:6" x14ac:dyDescent="0.15">
      <c r="A13" s="12">
        <v>3</v>
      </c>
      <c r="B13" s="13" t="s">
        <v>15</v>
      </c>
      <c r="C13" s="14">
        <v>24.856999999999999</v>
      </c>
      <c r="D13" s="1">
        <v>2.5150000000000001</v>
      </c>
      <c r="E13" s="15">
        <v>0</v>
      </c>
      <c r="F13" s="16">
        <v>27.372</v>
      </c>
    </row>
    <row r="14" spans="1:6" x14ac:dyDescent="0.15">
      <c r="A14" s="12">
        <v>4</v>
      </c>
      <c r="B14" s="13" t="s">
        <v>16</v>
      </c>
      <c r="C14" s="14"/>
      <c r="D14" s="1">
        <v>96.245000000000005</v>
      </c>
      <c r="E14" s="15">
        <v>325.12599999999998</v>
      </c>
      <c r="F14" s="16">
        <v>421.37099999999998</v>
      </c>
    </row>
    <row r="15" spans="1:6" x14ac:dyDescent="0.15">
      <c r="A15" s="12">
        <v>5</v>
      </c>
      <c r="B15" s="13" t="s">
        <v>17</v>
      </c>
      <c r="C15" s="14"/>
      <c r="D15" s="1">
        <v>15.17</v>
      </c>
      <c r="E15" s="15">
        <v>7.08</v>
      </c>
      <c r="F15" s="16">
        <v>22.25</v>
      </c>
    </row>
    <row r="16" spans="1:6" x14ac:dyDescent="0.15">
      <c r="A16" s="12">
        <v>6</v>
      </c>
      <c r="B16" s="13" t="s">
        <v>18</v>
      </c>
      <c r="C16" s="14"/>
      <c r="D16" s="1">
        <v>9.4179999999999993</v>
      </c>
      <c r="E16" s="15">
        <v>4.2949999999999999</v>
      </c>
      <c r="F16" s="16">
        <v>13.712999999999999</v>
      </c>
    </row>
    <row r="17" spans="1:6" x14ac:dyDescent="0.15">
      <c r="A17" s="12">
        <v>7</v>
      </c>
      <c r="B17" s="13" t="s">
        <v>19</v>
      </c>
      <c r="C17" s="14"/>
      <c r="D17" s="1">
        <v>63.01</v>
      </c>
      <c r="E17" s="15">
        <v>6.3920000000000003</v>
      </c>
      <c r="F17" s="16">
        <v>69.402000000000001</v>
      </c>
    </row>
    <row r="18" spans="1:6" x14ac:dyDescent="0.15">
      <c r="A18" s="12">
        <v>8</v>
      </c>
      <c r="B18" s="13" t="s">
        <v>20</v>
      </c>
      <c r="C18" s="14"/>
      <c r="E18" s="15"/>
      <c r="F18" s="16">
        <v>0</v>
      </c>
    </row>
    <row r="19" spans="1:6" x14ac:dyDescent="0.15">
      <c r="A19" s="12">
        <v>9</v>
      </c>
      <c r="B19" s="13" t="s">
        <v>21</v>
      </c>
      <c r="C19" s="14"/>
      <c r="D19" s="1">
        <v>22.361000000000001</v>
      </c>
      <c r="E19" s="15">
        <v>3.2120000000000002</v>
      </c>
      <c r="F19" s="16">
        <v>25.573</v>
      </c>
    </row>
    <row r="20" spans="1:6" x14ac:dyDescent="0.15">
      <c r="A20" s="12">
        <v>10</v>
      </c>
      <c r="B20" s="13" t="s">
        <v>22</v>
      </c>
      <c r="C20" s="14"/>
      <c r="D20" s="1">
        <v>0.75800000000000001</v>
      </c>
      <c r="E20" s="15">
        <v>0.81</v>
      </c>
      <c r="F20" s="16">
        <v>1.5680000000000001</v>
      </c>
    </row>
    <row r="21" spans="1:6" x14ac:dyDescent="0.15">
      <c r="A21" s="12">
        <v>11</v>
      </c>
      <c r="B21" s="13" t="s">
        <v>23</v>
      </c>
      <c r="C21" s="14"/>
      <c r="E21" s="15"/>
      <c r="F21" s="16">
        <v>0</v>
      </c>
    </row>
    <row r="22" spans="1:6" x14ac:dyDescent="0.15">
      <c r="A22" s="12">
        <v>12</v>
      </c>
      <c r="B22" s="13" t="s">
        <v>24</v>
      </c>
      <c r="C22" s="14"/>
      <c r="E22" s="15"/>
      <c r="F22" s="16">
        <v>0</v>
      </c>
    </row>
    <row r="23" spans="1:6" x14ac:dyDescent="0.15">
      <c r="A23" s="12">
        <v>13</v>
      </c>
      <c r="B23" s="13" t="s">
        <v>25</v>
      </c>
      <c r="C23" s="14"/>
      <c r="E23" s="15"/>
      <c r="F23" s="16">
        <v>0</v>
      </c>
    </row>
    <row r="24" spans="1:6" x14ac:dyDescent="0.15">
      <c r="A24" s="12">
        <v>14</v>
      </c>
      <c r="B24" s="13" t="s">
        <v>26</v>
      </c>
      <c r="C24" s="14"/>
      <c r="E24" s="15"/>
      <c r="F24" s="16">
        <v>0</v>
      </c>
    </row>
    <row r="25" spans="1:6" x14ac:dyDescent="0.15">
      <c r="A25" s="12">
        <v>15</v>
      </c>
      <c r="B25" s="13" t="s">
        <v>27</v>
      </c>
      <c r="C25" s="14">
        <v>30.4</v>
      </c>
      <c r="D25" s="1">
        <v>6.2480000000000002</v>
      </c>
      <c r="E25" s="15">
        <v>0</v>
      </c>
      <c r="F25" s="16">
        <v>36.647999999999996</v>
      </c>
    </row>
    <row r="26" spans="1:6" x14ac:dyDescent="0.15">
      <c r="A26" s="12">
        <v>16</v>
      </c>
      <c r="B26" s="17" t="s">
        <v>28</v>
      </c>
      <c r="C26" s="18"/>
      <c r="D26" s="19"/>
      <c r="E26" s="20">
        <v>102.145</v>
      </c>
      <c r="F26" s="16">
        <v>102.145</v>
      </c>
    </row>
    <row r="27" spans="1:6" x14ac:dyDescent="0.15">
      <c r="A27" s="12">
        <v>17</v>
      </c>
      <c r="B27" s="21" t="s">
        <v>29</v>
      </c>
      <c r="C27" s="22"/>
      <c r="D27" s="23"/>
      <c r="E27" s="24"/>
      <c r="F27" s="16">
        <v>0</v>
      </c>
    </row>
    <row r="28" spans="1:6" x14ac:dyDescent="0.15">
      <c r="A28" s="12">
        <v>18</v>
      </c>
      <c r="B28" s="21" t="s">
        <v>30</v>
      </c>
      <c r="C28" s="22"/>
      <c r="D28" s="23"/>
      <c r="E28" s="24"/>
      <c r="F28" s="16">
        <v>0</v>
      </c>
    </row>
    <row r="29" spans="1:6" x14ac:dyDescent="0.15">
      <c r="A29" s="12">
        <v>19</v>
      </c>
      <c r="B29" s="21" t="s">
        <v>31</v>
      </c>
      <c r="C29" s="22"/>
      <c r="D29" s="23"/>
      <c r="E29" s="24"/>
      <c r="F29" s="16">
        <v>0</v>
      </c>
    </row>
    <row r="30" spans="1:6" x14ac:dyDescent="0.15">
      <c r="A30" s="12">
        <v>20</v>
      </c>
      <c r="B30" s="21" t="s">
        <v>32</v>
      </c>
      <c r="C30" s="22"/>
      <c r="D30" s="23"/>
      <c r="E30" s="24"/>
      <c r="F30" s="16">
        <v>0</v>
      </c>
    </row>
    <row r="31" spans="1:6" x14ac:dyDescent="0.15">
      <c r="A31" s="12">
        <v>21</v>
      </c>
      <c r="B31" s="21" t="s">
        <v>33</v>
      </c>
      <c r="C31" s="22"/>
      <c r="D31" s="23"/>
      <c r="E31" s="24"/>
      <c r="F31" s="16">
        <v>0</v>
      </c>
    </row>
    <row r="32" spans="1:6" x14ac:dyDescent="0.15">
      <c r="A32" s="12">
        <v>22</v>
      </c>
      <c r="B32" s="21" t="s">
        <v>34</v>
      </c>
      <c r="C32" s="22"/>
      <c r="D32" s="23"/>
      <c r="E32" s="24"/>
      <c r="F32" s="16">
        <v>0</v>
      </c>
    </row>
    <row r="33" spans="1:6" x14ac:dyDescent="0.15">
      <c r="A33" s="12">
        <v>23</v>
      </c>
      <c r="B33" s="21" t="s">
        <v>35</v>
      </c>
      <c r="C33" s="22"/>
      <c r="D33" s="23"/>
      <c r="E33" s="24"/>
      <c r="F33" s="16">
        <v>0</v>
      </c>
    </row>
    <row r="34" spans="1:6" x14ac:dyDescent="0.15">
      <c r="A34" s="12">
        <v>24</v>
      </c>
      <c r="B34" s="21" t="s">
        <v>36</v>
      </c>
      <c r="C34" s="22"/>
      <c r="D34" s="23"/>
      <c r="E34" s="24"/>
      <c r="F34" s="16">
        <v>0</v>
      </c>
    </row>
    <row r="35" spans="1:6" x14ac:dyDescent="0.15">
      <c r="A35" s="12">
        <v>25</v>
      </c>
      <c r="B35" s="21" t="s">
        <v>37</v>
      </c>
      <c r="C35" s="22"/>
      <c r="D35" s="23"/>
      <c r="E35" s="24"/>
      <c r="F35" s="16">
        <v>0</v>
      </c>
    </row>
    <row r="36" spans="1:6" x14ac:dyDescent="0.15">
      <c r="A36" s="12">
        <v>26</v>
      </c>
      <c r="B36" s="21" t="s">
        <v>38</v>
      </c>
      <c r="C36" s="22"/>
      <c r="D36" s="23"/>
      <c r="E36" s="24"/>
      <c r="F36" s="16">
        <v>0</v>
      </c>
    </row>
    <row r="37" spans="1:6" x14ac:dyDescent="0.15">
      <c r="A37" s="12">
        <v>27</v>
      </c>
      <c r="B37" s="21" t="s">
        <v>39</v>
      </c>
      <c r="C37" s="22"/>
      <c r="D37" s="23"/>
      <c r="E37" s="24"/>
      <c r="F37" s="16">
        <v>0</v>
      </c>
    </row>
    <row r="38" spans="1:6" x14ac:dyDescent="0.15">
      <c r="A38" s="12">
        <v>28</v>
      </c>
      <c r="B38" s="21" t="s">
        <v>40</v>
      </c>
      <c r="C38" s="22"/>
      <c r="D38" s="23"/>
      <c r="E38" s="24"/>
      <c r="F38" s="16">
        <v>0</v>
      </c>
    </row>
    <row r="39" spans="1:6" x14ac:dyDescent="0.15">
      <c r="A39" s="12">
        <v>29</v>
      </c>
      <c r="B39" s="21" t="s">
        <v>41</v>
      </c>
      <c r="C39" s="22"/>
      <c r="D39" s="23"/>
      <c r="E39" s="24"/>
      <c r="F39" s="16">
        <v>0</v>
      </c>
    </row>
    <row r="40" spans="1:6" ht="13" thickBot="1" x14ac:dyDescent="0.2">
      <c r="A40" s="25">
        <v>30</v>
      </c>
      <c r="B40" s="26" t="s">
        <v>46</v>
      </c>
      <c r="C40" s="27"/>
      <c r="D40" s="28"/>
      <c r="E40" s="29">
        <v>102.145</v>
      </c>
      <c r="F40" s="30">
        <v>102.145</v>
      </c>
    </row>
    <row r="41" spans="1:6" ht="14" thickTop="1" thickBot="1" x14ac:dyDescent="0.2">
      <c r="A41" s="31">
        <v>99</v>
      </c>
      <c r="B41" s="32" t="s">
        <v>43</v>
      </c>
      <c r="C41" s="33">
        <v>1659.567</v>
      </c>
      <c r="D41" s="34">
        <v>395.36499999999995</v>
      </c>
      <c r="E41" s="34">
        <v>1505.5819999999999</v>
      </c>
      <c r="F41" s="35">
        <v>3560.5139999999997</v>
      </c>
    </row>
    <row r="42" spans="1:6" x14ac:dyDescent="0.15">
      <c r="B42" s="36"/>
      <c r="C42" s="37"/>
      <c r="D42" s="37"/>
      <c r="E42" s="37"/>
    </row>
    <row r="43" spans="1:6" x14ac:dyDescent="0.15">
      <c r="B43" s="36"/>
      <c r="C43" s="37"/>
      <c r="D43" s="37"/>
      <c r="E43" s="37"/>
      <c r="F43" s="38"/>
    </row>
    <row r="44" spans="1:6" x14ac:dyDescent="0.15">
      <c r="B44" s="36"/>
      <c r="C44" s="37"/>
      <c r="D44" s="37"/>
      <c r="E44" s="37"/>
      <c r="F44" s="38"/>
    </row>
    <row r="45" spans="1:6" x14ac:dyDescent="0.15">
      <c r="B45" s="36"/>
      <c r="C45" s="37"/>
      <c r="D45" s="37"/>
      <c r="E45" s="37"/>
      <c r="F45" s="38"/>
    </row>
    <row r="46" spans="1:6" x14ac:dyDescent="0.15">
      <c r="B46" s="36"/>
      <c r="C46" s="37"/>
      <c r="D46" s="37"/>
      <c r="E46" s="37"/>
      <c r="F46" s="38"/>
    </row>
    <row r="47" spans="1:6" x14ac:dyDescent="0.15">
      <c r="B47" s="36"/>
      <c r="C47" s="37"/>
      <c r="D47" s="37"/>
      <c r="E47" s="37"/>
      <c r="F47" s="38"/>
    </row>
    <row r="48" spans="1:6" x14ac:dyDescent="0.15">
      <c r="B48" s="36"/>
      <c r="C48" s="37"/>
      <c r="D48" s="37"/>
      <c r="E48" s="37"/>
      <c r="F48" s="38"/>
    </row>
    <row r="49" spans="2:6" x14ac:dyDescent="0.15">
      <c r="B49" s="36"/>
      <c r="C49" s="37"/>
      <c r="D49" s="37"/>
      <c r="E49" s="37"/>
      <c r="F49" s="38"/>
    </row>
    <row r="50" spans="2:6" x14ac:dyDescent="0.15">
      <c r="B50" s="36"/>
      <c r="C50" s="37"/>
      <c r="D50" s="37"/>
      <c r="E50" s="37"/>
      <c r="F50" s="38"/>
    </row>
    <row r="51" spans="2:6" x14ac:dyDescent="0.15">
      <c r="B51" s="36"/>
      <c r="C51" s="37"/>
      <c r="D51" s="37"/>
      <c r="E51" s="37"/>
      <c r="F51" s="38"/>
    </row>
    <row r="52" spans="2:6" x14ac:dyDescent="0.15">
      <c r="B52" s="36"/>
      <c r="C52" s="37"/>
      <c r="D52" s="37"/>
      <c r="E52" s="37"/>
      <c r="F52" s="38"/>
    </row>
    <row r="53" spans="2:6" x14ac:dyDescent="0.15">
      <c r="B53" s="36"/>
      <c r="C53" s="37"/>
      <c r="D53" s="37"/>
      <c r="E53" s="37"/>
      <c r="F53" s="38"/>
    </row>
    <row r="54" spans="2:6" x14ac:dyDescent="0.15">
      <c r="B54" s="36"/>
      <c r="C54" s="37"/>
      <c r="D54" s="37"/>
      <c r="E54" s="37"/>
      <c r="F54" s="38"/>
    </row>
    <row r="55" spans="2:6" x14ac:dyDescent="0.15">
      <c r="B55" s="36"/>
      <c r="C55" s="37"/>
      <c r="D55" s="37"/>
      <c r="E55" s="37"/>
      <c r="F55" s="38"/>
    </row>
    <row r="56" spans="2:6" x14ac:dyDescent="0.15">
      <c r="B56" s="36"/>
      <c r="C56" s="37"/>
      <c r="D56" s="37"/>
      <c r="E56" s="37"/>
      <c r="F56" s="38"/>
    </row>
    <row r="57" spans="2:6" x14ac:dyDescent="0.15">
      <c r="B57" s="36"/>
      <c r="C57" s="37"/>
      <c r="D57" s="37"/>
      <c r="E57" s="37"/>
      <c r="F57" s="38"/>
    </row>
    <row r="58" spans="2:6" x14ac:dyDescent="0.15">
      <c r="B58" s="36"/>
      <c r="C58" s="37"/>
      <c r="D58" s="37"/>
      <c r="E58" s="37"/>
      <c r="F58" s="38"/>
    </row>
    <row r="59" spans="2:6" x14ac:dyDescent="0.15">
      <c r="B59" s="36"/>
      <c r="C59" s="37"/>
      <c r="D59" s="37"/>
      <c r="E59" s="37"/>
      <c r="F59" s="38"/>
    </row>
    <row r="60" spans="2:6" x14ac:dyDescent="0.15">
      <c r="B60" s="36"/>
      <c r="C60" s="37"/>
      <c r="D60" s="37"/>
      <c r="E60" s="37"/>
      <c r="F60" s="38"/>
    </row>
    <row r="61" spans="2:6" x14ac:dyDescent="0.15">
      <c r="B61" s="36"/>
      <c r="C61" s="37"/>
      <c r="D61" s="37"/>
      <c r="E61" s="37"/>
      <c r="F61" s="38"/>
    </row>
    <row r="62" spans="2:6" x14ac:dyDescent="0.15">
      <c r="B62" s="36"/>
      <c r="C62" s="37"/>
      <c r="D62" s="37"/>
      <c r="E62" s="37"/>
      <c r="F62" s="38"/>
    </row>
    <row r="63" spans="2:6" x14ac:dyDescent="0.15">
      <c r="B63" s="36"/>
      <c r="C63" s="37"/>
      <c r="D63" s="37"/>
      <c r="E63" s="37"/>
      <c r="F63" s="38"/>
    </row>
    <row r="64" spans="2:6" x14ac:dyDescent="0.15">
      <c r="B64" s="36"/>
      <c r="C64" s="37"/>
      <c r="D64" s="37"/>
      <c r="E64" s="37"/>
      <c r="F64" s="38"/>
    </row>
    <row r="65" spans="2:6" x14ac:dyDescent="0.15">
      <c r="B65" s="36"/>
      <c r="C65" s="37"/>
      <c r="D65" s="37"/>
      <c r="E65" s="37"/>
      <c r="F65" s="38"/>
    </row>
    <row r="66" spans="2:6" x14ac:dyDescent="0.15">
      <c r="B66" s="36"/>
      <c r="C66" s="37"/>
      <c r="D66" s="37"/>
      <c r="E66" s="37"/>
      <c r="F66" s="38"/>
    </row>
    <row r="67" spans="2:6" x14ac:dyDescent="0.15">
      <c r="B67" s="36"/>
      <c r="C67" s="37"/>
      <c r="D67" s="37"/>
      <c r="E67" s="37"/>
      <c r="F67" s="38"/>
    </row>
    <row r="68" spans="2:6" x14ac:dyDescent="0.15">
      <c r="B68" s="36"/>
      <c r="C68" s="37"/>
      <c r="D68" s="37"/>
      <c r="E68" s="37"/>
      <c r="F68" s="38"/>
    </row>
    <row r="69" spans="2:6" x14ac:dyDescent="0.15">
      <c r="B69" s="36"/>
      <c r="C69" s="37"/>
      <c r="D69" s="37"/>
      <c r="E69" s="37"/>
      <c r="F69" s="38"/>
    </row>
    <row r="70" spans="2:6" x14ac:dyDescent="0.15">
      <c r="B70" s="36"/>
      <c r="C70" s="37"/>
      <c r="D70" s="37"/>
      <c r="E70" s="37"/>
      <c r="F70" s="38"/>
    </row>
    <row r="71" spans="2:6" x14ac:dyDescent="0.15">
      <c r="B71" s="36"/>
      <c r="C71" s="37"/>
      <c r="D71" s="37"/>
      <c r="E71" s="37"/>
      <c r="F71" s="38"/>
    </row>
    <row r="72" spans="2:6" x14ac:dyDescent="0.15">
      <c r="B72" s="36"/>
      <c r="C72" s="37"/>
      <c r="D72" s="37"/>
      <c r="E72" s="37"/>
      <c r="F72" s="38"/>
    </row>
    <row r="73" spans="2:6" x14ac:dyDescent="0.15">
      <c r="B73" s="36"/>
      <c r="C73" s="37"/>
      <c r="D73" s="37"/>
      <c r="E73" s="37"/>
      <c r="F73" s="38"/>
    </row>
    <row r="74" spans="2:6" x14ac:dyDescent="0.15">
      <c r="B74" s="36"/>
      <c r="C74" s="37"/>
      <c r="D74" s="37"/>
      <c r="E74" s="37"/>
      <c r="F74" s="38"/>
    </row>
    <row r="75" spans="2:6" x14ac:dyDescent="0.15">
      <c r="B75" s="36"/>
      <c r="C75" s="37"/>
      <c r="D75" s="37"/>
      <c r="E75" s="37"/>
      <c r="F75" s="38"/>
    </row>
    <row r="76" spans="2:6" x14ac:dyDescent="0.15">
      <c r="B76" s="36"/>
      <c r="C76" s="37"/>
      <c r="D76" s="37"/>
      <c r="E76" s="37"/>
      <c r="F76" s="38"/>
    </row>
    <row r="77" spans="2:6" x14ac:dyDescent="0.15">
      <c r="B77" s="36"/>
      <c r="C77" s="37"/>
      <c r="D77" s="37"/>
      <c r="E77" s="37"/>
      <c r="F77" s="38"/>
    </row>
    <row r="78" spans="2:6" x14ac:dyDescent="0.15">
      <c r="B78" s="36"/>
      <c r="C78" s="37"/>
      <c r="D78" s="37"/>
      <c r="E78" s="37"/>
      <c r="F78" s="38"/>
    </row>
    <row r="79" spans="2:6" x14ac:dyDescent="0.15">
      <c r="B79" s="36"/>
      <c r="C79" s="37"/>
      <c r="D79" s="37"/>
      <c r="E79" s="37"/>
      <c r="F79" s="38"/>
    </row>
    <row r="80" spans="2:6" x14ac:dyDescent="0.15">
      <c r="B80" s="36"/>
      <c r="C80" s="37"/>
      <c r="D80" s="37"/>
      <c r="E80" s="37"/>
      <c r="F80" s="38"/>
    </row>
    <row r="81" spans="2:6" x14ac:dyDescent="0.15">
      <c r="B81" s="36"/>
      <c r="C81" s="37"/>
      <c r="D81" s="37"/>
      <c r="E81" s="37"/>
      <c r="F81" s="38"/>
    </row>
    <row r="82" spans="2:6" x14ac:dyDescent="0.15">
      <c r="B82" s="36"/>
      <c r="C82" s="37"/>
      <c r="D82" s="37"/>
      <c r="E82" s="37"/>
      <c r="F82" s="38"/>
    </row>
    <row r="83" spans="2:6" x14ac:dyDescent="0.15">
      <c r="B83" s="36"/>
      <c r="C83" s="37"/>
      <c r="D83" s="37"/>
      <c r="E83" s="37"/>
      <c r="F83" s="38"/>
    </row>
    <row r="84" spans="2:6" x14ac:dyDescent="0.15">
      <c r="B84" s="36"/>
      <c r="C84" s="37"/>
      <c r="D84" s="37"/>
      <c r="E84" s="37"/>
      <c r="F84" s="38"/>
    </row>
    <row r="85" spans="2:6" x14ac:dyDescent="0.15">
      <c r="B85" s="36"/>
      <c r="C85" s="37"/>
      <c r="D85" s="37"/>
      <c r="E85" s="37"/>
      <c r="F85" s="38"/>
    </row>
    <row r="86" spans="2:6" x14ac:dyDescent="0.15">
      <c r="B86" s="36"/>
      <c r="C86" s="37"/>
      <c r="D86" s="37"/>
      <c r="E86" s="37"/>
      <c r="F86" s="38"/>
    </row>
    <row r="87" spans="2:6" x14ac:dyDescent="0.15">
      <c r="B87" s="36"/>
      <c r="C87" s="37"/>
      <c r="D87" s="37"/>
      <c r="E87" s="37"/>
      <c r="F87" s="38"/>
    </row>
    <row r="88" spans="2:6" x14ac:dyDescent="0.15">
      <c r="B88" s="36"/>
      <c r="C88" s="37"/>
      <c r="D88" s="37"/>
      <c r="E88" s="37"/>
      <c r="F88" s="38"/>
    </row>
    <row r="89" spans="2:6" x14ac:dyDescent="0.15">
      <c r="B89" s="36"/>
      <c r="C89" s="37"/>
      <c r="D89" s="37"/>
      <c r="E89" s="37"/>
      <c r="F89" s="38"/>
    </row>
    <row r="90" spans="2:6" x14ac:dyDescent="0.15">
      <c r="B90" s="36"/>
      <c r="C90" s="37"/>
      <c r="D90" s="37"/>
      <c r="E90" s="37"/>
      <c r="F90" s="38"/>
    </row>
    <row r="91" spans="2:6" x14ac:dyDescent="0.15">
      <c r="B91" s="36"/>
      <c r="C91" s="37"/>
      <c r="D91" s="37"/>
      <c r="E91" s="37"/>
      <c r="F91" s="38"/>
    </row>
    <row r="92" spans="2:6" x14ac:dyDescent="0.15">
      <c r="B92" s="36"/>
      <c r="C92" s="37"/>
      <c r="D92" s="37"/>
      <c r="E92" s="37"/>
      <c r="F92" s="38"/>
    </row>
    <row r="93" spans="2:6" x14ac:dyDescent="0.15">
      <c r="B93" s="36"/>
      <c r="C93" s="37"/>
      <c r="D93" s="37"/>
      <c r="E93" s="37"/>
      <c r="F93" s="38"/>
    </row>
    <row r="94" spans="2:6" x14ac:dyDescent="0.15">
      <c r="B94" s="36"/>
      <c r="C94" s="37"/>
      <c r="D94" s="37"/>
      <c r="E94" s="37"/>
      <c r="F94" s="38"/>
    </row>
    <row r="95" spans="2:6" x14ac:dyDescent="0.15">
      <c r="B95" s="36"/>
      <c r="C95" s="37"/>
      <c r="D95" s="37"/>
      <c r="E95" s="37"/>
      <c r="F95" s="38"/>
    </row>
    <row r="96" spans="2:6" x14ac:dyDescent="0.15">
      <c r="B96" s="36"/>
      <c r="C96" s="37"/>
      <c r="D96" s="37"/>
      <c r="E96" s="37"/>
      <c r="F96" s="38"/>
    </row>
    <row r="97" spans="2:6" x14ac:dyDescent="0.15">
      <c r="B97" s="36"/>
      <c r="C97" s="37"/>
      <c r="D97" s="37"/>
      <c r="E97" s="37"/>
      <c r="F97" s="38"/>
    </row>
    <row r="98" spans="2:6" x14ac:dyDescent="0.15">
      <c r="B98" s="36"/>
      <c r="C98" s="37"/>
      <c r="D98" s="37"/>
      <c r="E98" s="37"/>
      <c r="F98" s="38"/>
    </row>
    <row r="99" spans="2:6" x14ac:dyDescent="0.15">
      <c r="B99" s="36"/>
      <c r="C99" s="37"/>
      <c r="D99" s="37"/>
      <c r="E99" s="37"/>
      <c r="F99" s="38"/>
    </row>
    <row r="100" spans="2:6" x14ac:dyDescent="0.15">
      <c r="B100" s="36"/>
      <c r="C100" s="37"/>
      <c r="D100" s="37"/>
      <c r="E100" s="37"/>
      <c r="F100" s="38"/>
    </row>
    <row r="101" spans="2:6" x14ac:dyDescent="0.15">
      <c r="B101" s="36"/>
      <c r="C101" s="37"/>
      <c r="D101" s="37"/>
      <c r="E101" s="37"/>
      <c r="F101" s="38"/>
    </row>
    <row r="102" spans="2:6" x14ac:dyDescent="0.15">
      <c r="B102" s="36"/>
      <c r="C102" s="37"/>
      <c r="D102" s="37"/>
      <c r="E102" s="37"/>
      <c r="F102" s="38"/>
    </row>
    <row r="103" spans="2:6" x14ac:dyDescent="0.15">
      <c r="B103" s="36"/>
      <c r="C103" s="37"/>
      <c r="D103" s="37"/>
      <c r="E103" s="37"/>
      <c r="F103" s="38"/>
    </row>
    <row r="104" spans="2:6" x14ac:dyDescent="0.15">
      <c r="B104" s="36"/>
      <c r="C104" s="37"/>
      <c r="D104" s="37"/>
      <c r="E104" s="37"/>
      <c r="F104" s="38"/>
    </row>
    <row r="105" spans="2:6" x14ac:dyDescent="0.15">
      <c r="B105" s="36"/>
      <c r="C105" s="37"/>
      <c r="D105" s="37"/>
      <c r="E105" s="37"/>
      <c r="F105" s="38"/>
    </row>
    <row r="106" spans="2:6" x14ac:dyDescent="0.15">
      <c r="B106" s="36"/>
      <c r="C106" s="36"/>
      <c r="D106" s="36"/>
      <c r="E106" s="36"/>
      <c r="F106" s="39"/>
    </row>
    <row r="107" spans="2:6" x14ac:dyDescent="0.15">
      <c r="B107" s="36"/>
      <c r="C107" s="36"/>
      <c r="D107" s="36"/>
      <c r="E107" s="36"/>
      <c r="F107" s="39"/>
    </row>
    <row r="108" spans="2:6" x14ac:dyDescent="0.15">
      <c r="B108" s="36"/>
      <c r="C108" s="36"/>
      <c r="D108" s="36"/>
      <c r="E108" s="36"/>
      <c r="F108" s="39"/>
    </row>
    <row r="109" spans="2:6" x14ac:dyDescent="0.15">
      <c r="B109" s="36"/>
      <c r="C109" s="36"/>
      <c r="D109" s="36"/>
      <c r="E109" s="36"/>
      <c r="F109" s="39"/>
    </row>
    <row r="110" spans="2:6" x14ac:dyDescent="0.15">
      <c r="B110" s="36"/>
      <c r="C110" s="36"/>
      <c r="D110" s="36"/>
      <c r="E110" s="36"/>
      <c r="F110" s="39"/>
    </row>
    <row r="111" spans="2:6" x14ac:dyDescent="0.15">
      <c r="B111" s="36"/>
      <c r="C111" s="36"/>
      <c r="D111" s="36"/>
      <c r="E111" s="36"/>
      <c r="F111" s="39"/>
    </row>
    <row r="112" spans="2:6" x14ac:dyDescent="0.15">
      <c r="B112" s="36"/>
      <c r="C112" s="36"/>
      <c r="D112" s="36"/>
      <c r="E112" s="36"/>
      <c r="F112" s="39"/>
    </row>
    <row r="113" spans="2:6" x14ac:dyDescent="0.15">
      <c r="B113" s="36"/>
      <c r="C113" s="36"/>
      <c r="D113" s="36"/>
      <c r="E113" s="36"/>
      <c r="F113" s="39"/>
    </row>
    <row r="114" spans="2:6" x14ac:dyDescent="0.15">
      <c r="B114" s="36"/>
      <c r="C114" s="36"/>
      <c r="D114" s="36"/>
      <c r="E114" s="36"/>
      <c r="F114" s="39"/>
    </row>
    <row r="115" spans="2:6" x14ac:dyDescent="0.15">
      <c r="B115" s="36"/>
      <c r="C115" s="36"/>
      <c r="D115" s="36"/>
      <c r="E115" s="36"/>
      <c r="F115" s="39"/>
    </row>
    <row r="116" spans="2:6" x14ac:dyDescent="0.15">
      <c r="B116" s="36"/>
      <c r="C116" s="36"/>
      <c r="D116" s="36"/>
      <c r="E116" s="36"/>
      <c r="F116" s="39"/>
    </row>
    <row r="117" spans="2:6" x14ac:dyDescent="0.15">
      <c r="B117" s="36"/>
      <c r="C117" s="36"/>
      <c r="D117" s="36"/>
      <c r="E117" s="36"/>
      <c r="F117" s="39"/>
    </row>
    <row r="118" spans="2:6" x14ac:dyDescent="0.15">
      <c r="B118" s="36"/>
      <c r="C118" s="36"/>
      <c r="D118" s="36"/>
      <c r="E118" s="36"/>
      <c r="F118" s="39"/>
    </row>
    <row r="119" spans="2:6" x14ac:dyDescent="0.15">
      <c r="B119" s="36"/>
      <c r="C119" s="36"/>
      <c r="D119" s="36"/>
      <c r="E119" s="36"/>
      <c r="F119" s="39"/>
    </row>
    <row r="120" spans="2:6" x14ac:dyDescent="0.15">
      <c r="B120" s="36"/>
      <c r="C120" s="36"/>
      <c r="D120" s="36"/>
      <c r="E120" s="36"/>
      <c r="F120" s="39"/>
    </row>
    <row r="121" spans="2:6" x14ac:dyDescent="0.15">
      <c r="B121" s="36"/>
      <c r="C121" s="36"/>
      <c r="D121" s="36"/>
      <c r="E121" s="36"/>
      <c r="F121" s="39"/>
    </row>
    <row r="122" spans="2:6" x14ac:dyDescent="0.15">
      <c r="B122" s="36"/>
      <c r="C122" s="36"/>
      <c r="D122" s="36"/>
      <c r="E122" s="36"/>
      <c r="F122" s="39"/>
    </row>
    <row r="123" spans="2:6" x14ac:dyDescent="0.15">
      <c r="B123" s="36"/>
      <c r="C123" s="36"/>
      <c r="D123" s="36"/>
      <c r="E123" s="36"/>
      <c r="F123" s="39"/>
    </row>
    <row r="124" spans="2:6" x14ac:dyDescent="0.15">
      <c r="B124" s="36"/>
      <c r="C124" s="36"/>
      <c r="D124" s="36"/>
      <c r="E124" s="36"/>
      <c r="F124" s="39"/>
    </row>
    <row r="125" spans="2:6" x14ac:dyDescent="0.15">
      <c r="B125" s="36"/>
      <c r="C125" s="36"/>
      <c r="D125" s="36"/>
      <c r="E125" s="36"/>
      <c r="F125" s="39"/>
    </row>
    <row r="126" spans="2:6" x14ac:dyDescent="0.15">
      <c r="B126" s="36"/>
      <c r="C126" s="36"/>
      <c r="D126" s="36"/>
      <c r="E126" s="36"/>
      <c r="F126" s="39"/>
    </row>
    <row r="127" spans="2:6" x14ac:dyDescent="0.15">
      <c r="B127" s="36"/>
      <c r="C127" s="36"/>
      <c r="D127" s="36"/>
      <c r="E127" s="36"/>
      <c r="F127" s="39"/>
    </row>
    <row r="128" spans="2:6" x14ac:dyDescent="0.15">
      <c r="B128" s="36"/>
      <c r="C128" s="36"/>
      <c r="D128" s="36"/>
      <c r="E128" s="36"/>
      <c r="F128" s="39"/>
    </row>
    <row r="129" spans="2:6" x14ac:dyDescent="0.15">
      <c r="B129" s="36"/>
      <c r="C129" s="36"/>
      <c r="D129" s="36"/>
      <c r="E129" s="36"/>
      <c r="F129" s="39"/>
    </row>
    <row r="130" spans="2:6" x14ac:dyDescent="0.15">
      <c r="B130" s="36"/>
      <c r="C130" s="36"/>
      <c r="D130" s="36"/>
      <c r="E130" s="36"/>
      <c r="F130" s="39"/>
    </row>
    <row r="131" spans="2:6" x14ac:dyDescent="0.15">
      <c r="B131" s="36"/>
      <c r="C131" s="36"/>
      <c r="D131" s="36"/>
      <c r="E131" s="36"/>
      <c r="F131" s="39"/>
    </row>
    <row r="132" spans="2:6" x14ac:dyDescent="0.15">
      <c r="B132" s="36"/>
      <c r="C132" s="36"/>
      <c r="D132" s="36"/>
      <c r="E132" s="36"/>
      <c r="F132" s="39"/>
    </row>
    <row r="133" spans="2:6" x14ac:dyDescent="0.15">
      <c r="B133" s="36"/>
      <c r="C133" s="36"/>
      <c r="D133" s="36"/>
      <c r="E133" s="36"/>
      <c r="F133" s="39"/>
    </row>
    <row r="134" spans="2:6" x14ac:dyDescent="0.15">
      <c r="B134" s="36"/>
      <c r="C134" s="36"/>
      <c r="D134" s="36"/>
      <c r="E134" s="36"/>
      <c r="F134" s="39"/>
    </row>
    <row r="135" spans="2:6" x14ac:dyDescent="0.15">
      <c r="B135" s="36"/>
    </row>
    <row r="136" spans="2:6" x14ac:dyDescent="0.15">
      <c r="B136" s="36"/>
    </row>
    <row r="137" spans="2:6" x14ac:dyDescent="0.15">
      <c r="B137" s="36"/>
    </row>
    <row r="138" spans="2:6" x14ac:dyDescent="0.15">
      <c r="B138" s="36"/>
    </row>
    <row r="139" spans="2:6" x14ac:dyDescent="0.15">
      <c r="B139" s="36"/>
    </row>
    <row r="140" spans="2:6" x14ac:dyDescent="0.15">
      <c r="B140" s="36"/>
    </row>
    <row r="141" spans="2:6" x14ac:dyDescent="0.15">
      <c r="B141" s="36"/>
    </row>
    <row r="142" spans="2:6" x14ac:dyDescent="0.15">
      <c r="B142" s="36"/>
    </row>
    <row r="143" spans="2:6" x14ac:dyDescent="0.15">
      <c r="B143" s="36"/>
    </row>
    <row r="144" spans="2:6" x14ac:dyDescent="0.15">
      <c r="B144" s="36"/>
    </row>
    <row r="145" spans="2:2" x14ac:dyDescent="0.15">
      <c r="B145" s="36"/>
    </row>
    <row r="146" spans="2:2" x14ac:dyDescent="0.15">
      <c r="B146" s="36"/>
    </row>
    <row r="147" spans="2:2" x14ac:dyDescent="0.15">
      <c r="B147" s="36"/>
    </row>
    <row r="148" spans="2:2" x14ac:dyDescent="0.15">
      <c r="B148" s="36"/>
    </row>
    <row r="149" spans="2:2" x14ac:dyDescent="0.15">
      <c r="B149" s="36"/>
    </row>
    <row r="150" spans="2:2" x14ac:dyDescent="0.15">
      <c r="B150" s="36"/>
    </row>
    <row r="151" spans="2:2" x14ac:dyDescent="0.15">
      <c r="B151" s="36"/>
    </row>
    <row r="152" spans="2:2" x14ac:dyDescent="0.15">
      <c r="B152" s="36"/>
    </row>
    <row r="153" spans="2:2" x14ac:dyDescent="0.15">
      <c r="B153" s="36"/>
    </row>
    <row r="154" spans="2:2" x14ac:dyDescent="0.15">
      <c r="B154" s="36"/>
    </row>
    <row r="155" spans="2:2" x14ac:dyDescent="0.15">
      <c r="B155" s="36"/>
    </row>
    <row r="156" spans="2:2" x14ac:dyDescent="0.15">
      <c r="B156" s="36"/>
    </row>
    <row r="157" spans="2:2" x14ac:dyDescent="0.15">
      <c r="B157" s="36"/>
    </row>
    <row r="158" spans="2:2" x14ac:dyDescent="0.15">
      <c r="B158" s="36"/>
    </row>
    <row r="159" spans="2:2" x14ac:dyDescent="0.15">
      <c r="B159" s="36"/>
    </row>
    <row r="160" spans="2:2" x14ac:dyDescent="0.15">
      <c r="B160" s="36"/>
    </row>
    <row r="161" spans="2:2" x14ac:dyDescent="0.15">
      <c r="B161" s="36"/>
    </row>
    <row r="162" spans="2:2" x14ac:dyDescent="0.15">
      <c r="B162" s="36"/>
    </row>
    <row r="163" spans="2:2" x14ac:dyDescent="0.15">
      <c r="B163" s="36"/>
    </row>
    <row r="164" spans="2:2" x14ac:dyDescent="0.15">
      <c r="B164" s="36"/>
    </row>
    <row r="165" spans="2:2" x14ac:dyDescent="0.15">
      <c r="B165" s="36"/>
    </row>
    <row r="166" spans="2:2" x14ac:dyDescent="0.15">
      <c r="B166" s="36"/>
    </row>
    <row r="167" spans="2:2" x14ac:dyDescent="0.15">
      <c r="B167" s="36"/>
    </row>
    <row r="168" spans="2:2" x14ac:dyDescent="0.15">
      <c r="B168" s="36"/>
    </row>
    <row r="169" spans="2:2" x14ac:dyDescent="0.15">
      <c r="B169" s="36"/>
    </row>
    <row r="170" spans="2:2" x14ac:dyDescent="0.15">
      <c r="B170" s="36"/>
    </row>
    <row r="171" spans="2:2" x14ac:dyDescent="0.15">
      <c r="B171" s="36"/>
    </row>
    <row r="172" spans="2:2" x14ac:dyDescent="0.15">
      <c r="B172" s="36"/>
    </row>
    <row r="173" spans="2:2" x14ac:dyDescent="0.15">
      <c r="B173" s="36"/>
    </row>
    <row r="174" spans="2:2" x14ac:dyDescent="0.15">
      <c r="B174" s="36"/>
    </row>
    <row r="175" spans="2:2" x14ac:dyDescent="0.15">
      <c r="B175" s="36"/>
    </row>
    <row r="176" spans="2:2" x14ac:dyDescent="0.15">
      <c r="B176" s="36"/>
    </row>
    <row r="177" spans="2:2" x14ac:dyDescent="0.15">
      <c r="B177" s="36"/>
    </row>
    <row r="178" spans="2:2" x14ac:dyDescent="0.15">
      <c r="B178" s="36"/>
    </row>
    <row r="179" spans="2:2" x14ac:dyDescent="0.15">
      <c r="B179" s="36"/>
    </row>
    <row r="180" spans="2:2" x14ac:dyDescent="0.15">
      <c r="B180" s="36"/>
    </row>
    <row r="181" spans="2:2" x14ac:dyDescent="0.15">
      <c r="B181" s="36"/>
    </row>
    <row r="182" spans="2:2" x14ac:dyDescent="0.15">
      <c r="B182" s="36"/>
    </row>
    <row r="183" spans="2:2" x14ac:dyDescent="0.15">
      <c r="B183" s="36"/>
    </row>
    <row r="184" spans="2:2" x14ac:dyDescent="0.15">
      <c r="B184" s="36"/>
    </row>
    <row r="185" spans="2:2" x14ac:dyDescent="0.15">
      <c r="B185" s="36"/>
    </row>
    <row r="186" spans="2:2" x14ac:dyDescent="0.15">
      <c r="B186" s="36"/>
    </row>
    <row r="187" spans="2:2" x14ac:dyDescent="0.15">
      <c r="B187" s="36"/>
    </row>
    <row r="188" spans="2:2" x14ac:dyDescent="0.15">
      <c r="B188" s="36"/>
    </row>
    <row r="189" spans="2:2" x14ac:dyDescent="0.15">
      <c r="B189" s="36"/>
    </row>
    <row r="190" spans="2:2" x14ac:dyDescent="0.15">
      <c r="B190" s="36"/>
    </row>
  </sheetData>
  <sheetProtection sheet="1" objects="1" scenarios="1"/>
  <mergeCells count="10">
    <mergeCell ref="C8:C11"/>
    <mergeCell ref="D8:D11"/>
    <mergeCell ref="E8:E11"/>
    <mergeCell ref="F8:F11"/>
    <mergeCell ref="A1:F1"/>
    <mergeCell ref="A2:F2"/>
    <mergeCell ref="A3:F3"/>
    <mergeCell ref="A4:F4"/>
    <mergeCell ref="A5:F5"/>
    <mergeCell ref="A6:F6"/>
  </mergeCells>
  <printOptions horizontalCentered="1"/>
  <pageMargins left="0.25" right="0.25" top="0.48" bottom="0.37" header="0.3" footer="0.21"/>
  <pageSetup scale="8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97A87-5736-453E-A02A-29642F90BA3F}">
  <dimension ref="A1:F192"/>
  <sheetViews>
    <sheetView workbookViewId="0">
      <selection sqref="A1:F1"/>
    </sheetView>
  </sheetViews>
  <sheetFormatPr baseColWidth="10" defaultColWidth="8.83203125" defaultRowHeight="12" x14ac:dyDescent="0.15"/>
  <cols>
    <col min="1" max="1" width="4.83203125" style="3" customWidth="1"/>
    <col min="2" max="2" width="38.83203125" style="1" bestFit="1" customWidth="1"/>
    <col min="3" max="5" width="12.83203125" style="1" customWidth="1"/>
    <col min="6" max="6" width="12.83203125" style="19" customWidth="1"/>
    <col min="7" max="7" width="8.83203125" style="1"/>
    <col min="8" max="8" width="11.1640625" style="1" bestFit="1" customWidth="1"/>
    <col min="9" max="16384" width="8.83203125" style="1"/>
  </cols>
  <sheetData>
    <row r="1" spans="1:6" x14ac:dyDescent="0.15">
      <c r="A1" s="125" t="s">
        <v>0</v>
      </c>
      <c r="B1" s="125"/>
      <c r="C1" s="125"/>
      <c r="D1" s="125"/>
      <c r="E1" s="125"/>
      <c r="F1" s="125"/>
    </row>
    <row r="2" spans="1:6" x14ac:dyDescent="0.15">
      <c r="A2" s="126" t="str">
        <f>'[12]Cover Page'!B12</f>
        <v>University of Illinois at Chicago</v>
      </c>
      <c r="B2" s="126"/>
      <c r="C2" s="126"/>
      <c r="D2" s="126"/>
      <c r="E2" s="126"/>
      <c r="F2" s="126"/>
    </row>
    <row r="3" spans="1:6" x14ac:dyDescent="0.15">
      <c r="A3" s="125" t="s">
        <v>1</v>
      </c>
      <c r="B3" s="125"/>
      <c r="C3" s="125"/>
      <c r="D3" s="125"/>
      <c r="E3" s="125"/>
      <c r="F3" s="125"/>
    </row>
    <row r="4" spans="1:6" x14ac:dyDescent="0.15">
      <c r="A4" s="126" t="s">
        <v>2</v>
      </c>
      <c r="B4" s="126"/>
      <c r="C4" s="126"/>
      <c r="D4" s="126"/>
      <c r="E4" s="126"/>
      <c r="F4" s="126"/>
    </row>
    <row r="5" spans="1:6" x14ac:dyDescent="0.15">
      <c r="A5" s="125" t="str">
        <f>CSU!A5</f>
        <v>2021</v>
      </c>
      <c r="B5" s="129"/>
      <c r="C5" s="129"/>
      <c r="D5" s="129"/>
      <c r="E5" s="129"/>
      <c r="F5" s="129"/>
    </row>
    <row r="6" spans="1:6" x14ac:dyDescent="0.15">
      <c r="A6" s="128"/>
      <c r="B6" s="128"/>
      <c r="C6" s="128"/>
      <c r="D6" s="128"/>
      <c r="E6" s="128"/>
      <c r="F6" s="128"/>
    </row>
    <row r="7" spans="1:6" ht="13" thickBot="1" x14ac:dyDescent="0.2">
      <c r="A7" s="2" t="s">
        <v>3</v>
      </c>
      <c r="B7" s="2" t="s">
        <v>4</v>
      </c>
      <c r="C7" s="2" t="s">
        <v>5</v>
      </c>
      <c r="D7" s="2" t="s">
        <v>6</v>
      </c>
      <c r="E7" s="2" t="s">
        <v>7</v>
      </c>
      <c r="F7" s="2" t="s">
        <v>8</v>
      </c>
    </row>
    <row r="8" spans="1:6" x14ac:dyDescent="0.15">
      <c r="B8" s="4"/>
      <c r="C8" s="119" t="s">
        <v>9</v>
      </c>
      <c r="D8" s="121" t="s">
        <v>10</v>
      </c>
      <c r="E8" s="121" t="s">
        <v>11</v>
      </c>
      <c r="F8" s="123" t="s">
        <v>12</v>
      </c>
    </row>
    <row r="9" spans="1:6" x14ac:dyDescent="0.15">
      <c r="C9" s="120"/>
      <c r="D9" s="122"/>
      <c r="E9" s="122"/>
      <c r="F9" s="124"/>
    </row>
    <row r="10" spans="1:6" x14ac:dyDescent="0.15">
      <c r="C10" s="120"/>
      <c r="D10" s="122"/>
      <c r="E10" s="122"/>
      <c r="F10" s="124"/>
    </row>
    <row r="11" spans="1:6" ht="13" thickBot="1" x14ac:dyDescent="0.2">
      <c r="B11" s="5" t="s">
        <v>13</v>
      </c>
      <c r="C11" s="120"/>
      <c r="D11" s="122"/>
      <c r="E11" s="122"/>
      <c r="F11" s="124"/>
    </row>
    <row r="12" spans="1:6" x14ac:dyDescent="0.15">
      <c r="A12" s="6">
        <v>1</v>
      </c>
      <c r="B12" s="7" t="s">
        <v>14</v>
      </c>
      <c r="C12" s="8">
        <v>207969.4</v>
      </c>
      <c r="D12" s="9">
        <v>314945.3</v>
      </c>
      <c r="E12" s="10">
        <v>897908.3</v>
      </c>
      <c r="F12" s="11">
        <v>1420823</v>
      </c>
    </row>
    <row r="13" spans="1:6" x14ac:dyDescent="0.15">
      <c r="A13" s="12">
        <v>3</v>
      </c>
      <c r="B13" s="13" t="s">
        <v>15</v>
      </c>
      <c r="C13" s="14">
        <v>3578.1</v>
      </c>
      <c r="D13" s="1">
        <v>5594.8</v>
      </c>
      <c r="E13" s="15">
        <v>13481.2</v>
      </c>
      <c r="F13" s="16">
        <v>22654.1</v>
      </c>
    </row>
    <row r="14" spans="1:6" x14ac:dyDescent="0.15">
      <c r="A14" s="12">
        <v>4</v>
      </c>
      <c r="B14" s="13" t="s">
        <v>16</v>
      </c>
      <c r="C14" s="14">
        <v>17863</v>
      </c>
      <c r="D14" s="1">
        <v>33894.199999999997</v>
      </c>
      <c r="E14" s="15">
        <v>719128</v>
      </c>
      <c r="F14" s="16">
        <v>770885.2</v>
      </c>
    </row>
    <row r="15" spans="1:6" x14ac:dyDescent="0.15">
      <c r="A15" s="12">
        <v>5</v>
      </c>
      <c r="B15" s="13" t="s">
        <v>17</v>
      </c>
      <c r="C15" s="14">
        <v>0</v>
      </c>
      <c r="D15" s="1">
        <v>952.6</v>
      </c>
      <c r="E15" s="15">
        <v>3279.4</v>
      </c>
      <c r="F15" s="16">
        <v>4232</v>
      </c>
    </row>
    <row r="16" spans="1:6" x14ac:dyDescent="0.15">
      <c r="A16" s="12">
        <v>6</v>
      </c>
      <c r="B16" s="13" t="s">
        <v>18</v>
      </c>
      <c r="C16" s="14">
        <v>0</v>
      </c>
      <c r="D16" s="1">
        <v>7108.5</v>
      </c>
      <c r="E16" s="15">
        <v>187701.6</v>
      </c>
      <c r="F16" s="16">
        <v>194810.1</v>
      </c>
    </row>
    <row r="17" spans="1:6" x14ac:dyDescent="0.15">
      <c r="A17" s="12">
        <v>7</v>
      </c>
      <c r="B17" s="13" t="s">
        <v>19</v>
      </c>
      <c r="C17" s="14">
        <v>0</v>
      </c>
      <c r="D17" s="1">
        <v>16173.1</v>
      </c>
      <c r="E17" s="15">
        <v>33302.400000000001</v>
      </c>
      <c r="F17" s="16">
        <v>49475.5</v>
      </c>
    </row>
    <row r="18" spans="1:6" x14ac:dyDescent="0.15">
      <c r="A18" s="12">
        <v>8</v>
      </c>
      <c r="B18" s="13" t="s">
        <v>20</v>
      </c>
      <c r="C18" s="14">
        <v>0</v>
      </c>
      <c r="D18" s="1">
        <v>30850.7</v>
      </c>
      <c r="E18" s="15">
        <v>167885.7</v>
      </c>
      <c r="F18" s="16">
        <v>198736.40000000002</v>
      </c>
    </row>
    <row r="19" spans="1:6" x14ac:dyDescent="0.15">
      <c r="A19" s="12">
        <v>9</v>
      </c>
      <c r="B19" s="13" t="s">
        <v>21</v>
      </c>
      <c r="C19" s="14">
        <v>0</v>
      </c>
      <c r="D19" s="1">
        <v>4168</v>
      </c>
      <c r="E19" s="15">
        <v>10509.2</v>
      </c>
      <c r="F19" s="16">
        <v>14677.2</v>
      </c>
    </row>
    <row r="20" spans="1:6" x14ac:dyDescent="0.15">
      <c r="A20" s="12">
        <v>10</v>
      </c>
      <c r="B20" s="13" t="s">
        <v>22</v>
      </c>
      <c r="C20" s="14">
        <v>0</v>
      </c>
      <c r="D20" s="1">
        <v>374.6</v>
      </c>
      <c r="E20" s="15">
        <v>1513</v>
      </c>
      <c r="F20" s="16">
        <v>1887.6</v>
      </c>
    </row>
    <row r="21" spans="1:6" x14ac:dyDescent="0.15">
      <c r="A21" s="12">
        <v>11</v>
      </c>
      <c r="B21" s="13" t="s">
        <v>23</v>
      </c>
      <c r="C21" s="14">
        <v>0</v>
      </c>
      <c r="D21" s="1">
        <v>0</v>
      </c>
      <c r="E21" s="15">
        <v>0</v>
      </c>
      <c r="F21" s="16">
        <v>0</v>
      </c>
    </row>
    <row r="22" spans="1:6" x14ac:dyDescent="0.15">
      <c r="A22" s="12">
        <v>12</v>
      </c>
      <c r="B22" s="13" t="s">
        <v>24</v>
      </c>
      <c r="C22" s="14">
        <v>0</v>
      </c>
      <c r="D22" s="1">
        <v>895.6</v>
      </c>
      <c r="E22" s="15">
        <v>17114.900000000001</v>
      </c>
      <c r="F22" s="16">
        <v>18010.5</v>
      </c>
    </row>
    <row r="23" spans="1:6" x14ac:dyDescent="0.15">
      <c r="A23" s="12">
        <v>13</v>
      </c>
      <c r="B23" s="13" t="s">
        <v>25</v>
      </c>
      <c r="C23" s="14">
        <v>0</v>
      </c>
      <c r="D23" s="1">
        <v>0</v>
      </c>
      <c r="E23" s="15">
        <v>0</v>
      </c>
      <c r="F23" s="16">
        <v>0</v>
      </c>
    </row>
    <row r="24" spans="1:6" x14ac:dyDescent="0.15">
      <c r="A24" s="12">
        <v>14</v>
      </c>
      <c r="B24" s="13" t="s">
        <v>26</v>
      </c>
      <c r="C24" s="14">
        <v>711.3</v>
      </c>
      <c r="D24" s="1">
        <v>0</v>
      </c>
      <c r="E24" s="15">
        <v>0</v>
      </c>
      <c r="F24" s="16">
        <v>711.3</v>
      </c>
    </row>
    <row r="25" spans="1:6" x14ac:dyDescent="0.15">
      <c r="A25" s="12">
        <v>15</v>
      </c>
      <c r="B25" s="13" t="s">
        <v>27</v>
      </c>
      <c r="C25" s="14">
        <v>0</v>
      </c>
      <c r="D25" s="1">
        <v>0</v>
      </c>
      <c r="E25" s="15">
        <v>0</v>
      </c>
      <c r="F25" s="16">
        <v>0</v>
      </c>
    </row>
    <row r="26" spans="1:6" x14ac:dyDescent="0.15">
      <c r="A26" s="12">
        <v>16</v>
      </c>
      <c r="B26" s="17" t="s">
        <v>28</v>
      </c>
      <c r="C26" s="18">
        <v>30110.9</v>
      </c>
      <c r="D26" s="18">
        <v>17898.7</v>
      </c>
      <c r="E26" s="18">
        <v>144431.90000000002</v>
      </c>
      <c r="F26" s="16">
        <v>192441.50000000003</v>
      </c>
    </row>
    <row r="27" spans="1:6" x14ac:dyDescent="0.15">
      <c r="A27" s="12">
        <v>17</v>
      </c>
      <c r="B27" s="21" t="s">
        <v>29</v>
      </c>
      <c r="C27" s="22">
        <v>0</v>
      </c>
      <c r="D27" s="23">
        <v>0</v>
      </c>
      <c r="E27" s="24">
        <v>0</v>
      </c>
      <c r="F27" s="16">
        <v>0</v>
      </c>
    </row>
    <row r="28" spans="1:6" x14ac:dyDescent="0.15">
      <c r="A28" s="12">
        <v>18</v>
      </c>
      <c r="B28" s="21" t="s">
        <v>30</v>
      </c>
      <c r="C28" s="22">
        <v>0</v>
      </c>
      <c r="D28" s="23">
        <v>2763.4</v>
      </c>
      <c r="E28" s="24">
        <v>66.7</v>
      </c>
      <c r="F28" s="16">
        <v>2830.1</v>
      </c>
    </row>
    <row r="29" spans="1:6" x14ac:dyDescent="0.15">
      <c r="A29" s="12">
        <v>19</v>
      </c>
      <c r="B29" s="21" t="s">
        <v>31</v>
      </c>
      <c r="C29" s="22">
        <v>0</v>
      </c>
      <c r="D29" s="23">
        <v>0</v>
      </c>
      <c r="E29" s="24">
        <v>0</v>
      </c>
      <c r="F29" s="16">
        <v>0</v>
      </c>
    </row>
    <row r="30" spans="1:6" x14ac:dyDescent="0.15">
      <c r="A30" s="12">
        <v>20</v>
      </c>
      <c r="B30" s="21" t="s">
        <v>32</v>
      </c>
      <c r="C30" s="22">
        <v>0</v>
      </c>
      <c r="D30" s="23">
        <v>0</v>
      </c>
      <c r="E30" s="24">
        <v>0</v>
      </c>
      <c r="F30" s="16">
        <v>0</v>
      </c>
    </row>
    <row r="31" spans="1:6" x14ac:dyDescent="0.15">
      <c r="A31" s="12">
        <v>21</v>
      </c>
      <c r="B31" s="21" t="s">
        <v>33</v>
      </c>
      <c r="C31" s="22">
        <v>0</v>
      </c>
      <c r="D31" s="23">
        <v>0</v>
      </c>
      <c r="E31" s="24">
        <v>0</v>
      </c>
      <c r="F31" s="16">
        <v>0</v>
      </c>
    </row>
    <row r="32" spans="1:6" x14ac:dyDescent="0.15">
      <c r="A32" s="12">
        <v>22</v>
      </c>
      <c r="B32" s="21" t="s">
        <v>34</v>
      </c>
      <c r="C32" s="22">
        <v>0</v>
      </c>
      <c r="D32" s="23">
        <v>0</v>
      </c>
      <c r="E32" s="24">
        <v>0</v>
      </c>
      <c r="F32" s="16">
        <v>0</v>
      </c>
    </row>
    <row r="33" spans="1:6" x14ac:dyDescent="0.15">
      <c r="A33" s="12">
        <v>23</v>
      </c>
      <c r="B33" s="21" t="s">
        <v>35</v>
      </c>
      <c r="C33" s="22">
        <v>0</v>
      </c>
      <c r="D33" s="23">
        <v>0</v>
      </c>
      <c r="E33" s="24">
        <v>0</v>
      </c>
      <c r="F33" s="16">
        <v>0</v>
      </c>
    </row>
    <row r="34" spans="1:6" x14ac:dyDescent="0.15">
      <c r="A34" s="12">
        <v>24</v>
      </c>
      <c r="B34" s="21" t="s">
        <v>36</v>
      </c>
      <c r="C34" s="22">
        <v>0</v>
      </c>
      <c r="D34" s="23">
        <v>0</v>
      </c>
      <c r="E34" s="24">
        <v>0</v>
      </c>
      <c r="F34" s="16">
        <v>0</v>
      </c>
    </row>
    <row r="35" spans="1:6" x14ac:dyDescent="0.15">
      <c r="A35" s="12">
        <v>25</v>
      </c>
      <c r="B35" s="21" t="s">
        <v>37</v>
      </c>
      <c r="C35" s="22">
        <v>0</v>
      </c>
      <c r="D35" s="23">
        <v>0</v>
      </c>
      <c r="E35" s="24">
        <v>0</v>
      </c>
      <c r="F35" s="16">
        <v>0</v>
      </c>
    </row>
    <row r="36" spans="1:6" x14ac:dyDescent="0.15">
      <c r="A36" s="12">
        <v>26</v>
      </c>
      <c r="B36" s="21" t="s">
        <v>38</v>
      </c>
      <c r="C36" s="22">
        <v>0</v>
      </c>
      <c r="D36" s="23">
        <v>0</v>
      </c>
      <c r="E36" s="24">
        <v>0</v>
      </c>
      <c r="F36" s="16">
        <v>0</v>
      </c>
    </row>
    <row r="37" spans="1:6" x14ac:dyDescent="0.15">
      <c r="A37" s="12">
        <v>27</v>
      </c>
      <c r="B37" s="21" t="s">
        <v>39</v>
      </c>
      <c r="C37" s="22">
        <v>0</v>
      </c>
      <c r="D37" s="23">
        <v>0</v>
      </c>
      <c r="E37" s="24">
        <v>0</v>
      </c>
      <c r="F37" s="16">
        <v>0</v>
      </c>
    </row>
    <row r="38" spans="1:6" x14ac:dyDescent="0.15">
      <c r="A38" s="12">
        <v>28</v>
      </c>
      <c r="B38" s="21" t="s">
        <v>40</v>
      </c>
      <c r="C38" s="22">
        <v>0</v>
      </c>
      <c r="D38" s="23">
        <v>0</v>
      </c>
      <c r="E38" s="24">
        <v>49054</v>
      </c>
      <c r="F38" s="16">
        <v>49054</v>
      </c>
    </row>
    <row r="39" spans="1:6" x14ac:dyDescent="0.15">
      <c r="A39" s="12">
        <v>29</v>
      </c>
      <c r="B39" s="21" t="s">
        <v>41</v>
      </c>
      <c r="C39" s="22">
        <v>6.9</v>
      </c>
      <c r="D39" s="23">
        <v>0</v>
      </c>
      <c r="E39" s="24">
        <v>0</v>
      </c>
      <c r="F39" s="16">
        <v>6.9</v>
      </c>
    </row>
    <row r="40" spans="1:6" ht="13" thickBot="1" x14ac:dyDescent="0.2">
      <c r="A40" s="25">
        <v>30</v>
      </c>
      <c r="B40" s="26" t="s">
        <v>46</v>
      </c>
      <c r="C40" s="27">
        <v>30104</v>
      </c>
      <c r="D40" s="28">
        <v>15135.3</v>
      </c>
      <c r="E40" s="29">
        <v>95311.200000000012</v>
      </c>
      <c r="F40" s="30">
        <v>140550.5</v>
      </c>
    </row>
    <row r="41" spans="1:6" ht="14" thickTop="1" thickBot="1" x14ac:dyDescent="0.2">
      <c r="A41" s="31">
        <v>99</v>
      </c>
      <c r="B41" s="32" t="s">
        <v>43</v>
      </c>
      <c r="C41" s="33">
        <v>260232.69999999998</v>
      </c>
      <c r="D41" s="34">
        <v>432856.09999999992</v>
      </c>
      <c r="E41" s="34">
        <v>2196255.5999999996</v>
      </c>
      <c r="F41" s="35">
        <v>2889344.3999999994</v>
      </c>
    </row>
    <row r="42" spans="1:6" x14ac:dyDescent="0.15">
      <c r="B42" s="36"/>
      <c r="C42" s="37"/>
      <c r="D42" s="37"/>
      <c r="E42" s="37"/>
    </row>
    <row r="43" spans="1:6" x14ac:dyDescent="0.15">
      <c r="B43" s="36"/>
      <c r="C43" s="37"/>
      <c r="D43" s="37"/>
      <c r="E43" s="37"/>
      <c r="F43" s="38"/>
    </row>
    <row r="44" spans="1:6" x14ac:dyDescent="0.15">
      <c r="B44" s="36"/>
      <c r="C44" s="37"/>
      <c r="D44" s="37"/>
      <c r="E44" s="37"/>
      <c r="F44" s="38"/>
    </row>
    <row r="45" spans="1:6" x14ac:dyDescent="0.15">
      <c r="B45" s="36"/>
      <c r="C45" s="37"/>
      <c r="D45" s="37"/>
      <c r="E45" s="37"/>
      <c r="F45" s="38"/>
    </row>
    <row r="46" spans="1:6" x14ac:dyDescent="0.15">
      <c r="B46" s="36"/>
      <c r="C46" s="37"/>
      <c r="D46" s="37"/>
      <c r="E46" s="37"/>
      <c r="F46" s="38"/>
    </row>
    <row r="47" spans="1:6" x14ac:dyDescent="0.15">
      <c r="B47" s="36"/>
      <c r="C47" s="37"/>
      <c r="D47" s="37"/>
      <c r="E47" s="37"/>
      <c r="F47" s="38"/>
    </row>
    <row r="48" spans="1:6" x14ac:dyDescent="0.15">
      <c r="B48" s="36"/>
      <c r="C48" s="37"/>
      <c r="D48" s="37"/>
      <c r="E48" s="37"/>
      <c r="F48" s="38"/>
    </row>
    <row r="49" spans="2:6" x14ac:dyDescent="0.15">
      <c r="B49" s="36"/>
      <c r="C49" s="37"/>
      <c r="D49" s="37"/>
      <c r="E49" s="37"/>
      <c r="F49" s="38"/>
    </row>
    <row r="50" spans="2:6" x14ac:dyDescent="0.15">
      <c r="B50" s="36"/>
      <c r="C50" s="37"/>
      <c r="D50" s="37"/>
      <c r="E50" s="37"/>
      <c r="F50" s="38"/>
    </row>
    <row r="51" spans="2:6" x14ac:dyDescent="0.15">
      <c r="B51" s="36"/>
      <c r="C51" s="37"/>
      <c r="D51" s="37"/>
      <c r="E51" s="37"/>
      <c r="F51" s="38"/>
    </row>
    <row r="52" spans="2:6" x14ac:dyDescent="0.15">
      <c r="B52" s="36"/>
      <c r="C52" s="37"/>
      <c r="D52" s="37"/>
      <c r="E52" s="37"/>
      <c r="F52" s="38"/>
    </row>
    <row r="53" spans="2:6" x14ac:dyDescent="0.15">
      <c r="B53" s="36"/>
      <c r="C53" s="37"/>
      <c r="D53" s="37"/>
      <c r="E53" s="37"/>
      <c r="F53" s="38"/>
    </row>
    <row r="54" spans="2:6" x14ac:dyDescent="0.15">
      <c r="B54" s="36"/>
      <c r="C54" s="37"/>
      <c r="D54" s="37"/>
      <c r="E54" s="37"/>
      <c r="F54" s="38"/>
    </row>
    <row r="55" spans="2:6" x14ac:dyDescent="0.15">
      <c r="B55" s="36"/>
      <c r="C55" s="37"/>
      <c r="D55" s="37"/>
      <c r="E55" s="37"/>
      <c r="F55" s="38"/>
    </row>
    <row r="56" spans="2:6" x14ac:dyDescent="0.15">
      <c r="B56" s="36"/>
      <c r="C56" s="37"/>
      <c r="D56" s="37"/>
      <c r="E56" s="37"/>
      <c r="F56" s="38"/>
    </row>
    <row r="57" spans="2:6" x14ac:dyDescent="0.15">
      <c r="B57" s="36"/>
      <c r="C57" s="37"/>
      <c r="D57" s="37"/>
      <c r="E57" s="37"/>
      <c r="F57" s="38"/>
    </row>
    <row r="58" spans="2:6" x14ac:dyDescent="0.15">
      <c r="B58" s="36"/>
      <c r="C58" s="37"/>
      <c r="D58" s="37"/>
      <c r="E58" s="37"/>
      <c r="F58" s="38"/>
    </row>
    <row r="59" spans="2:6" x14ac:dyDescent="0.15">
      <c r="B59" s="36"/>
      <c r="C59" s="37"/>
      <c r="D59" s="37"/>
      <c r="E59" s="37"/>
      <c r="F59" s="38"/>
    </row>
    <row r="60" spans="2:6" x14ac:dyDescent="0.15">
      <c r="B60" s="36"/>
      <c r="C60" s="37"/>
      <c r="D60" s="37"/>
      <c r="E60" s="37"/>
      <c r="F60" s="38"/>
    </row>
    <row r="61" spans="2:6" x14ac:dyDescent="0.15">
      <c r="B61" s="36"/>
      <c r="C61" s="37"/>
      <c r="D61" s="37"/>
      <c r="E61" s="37"/>
      <c r="F61" s="38"/>
    </row>
    <row r="62" spans="2:6" x14ac:dyDescent="0.15">
      <c r="B62" s="36"/>
      <c r="C62" s="37"/>
      <c r="D62" s="37"/>
      <c r="E62" s="37"/>
      <c r="F62" s="38"/>
    </row>
    <row r="63" spans="2:6" x14ac:dyDescent="0.15">
      <c r="B63" s="36"/>
      <c r="C63" s="37"/>
      <c r="D63" s="37"/>
      <c r="E63" s="37"/>
      <c r="F63" s="38"/>
    </row>
    <row r="64" spans="2:6" x14ac:dyDescent="0.15">
      <c r="B64" s="36"/>
      <c r="C64" s="37"/>
      <c r="D64" s="37"/>
      <c r="E64" s="37"/>
      <c r="F64" s="38"/>
    </row>
    <row r="65" spans="2:6" x14ac:dyDescent="0.15">
      <c r="B65" s="36"/>
      <c r="C65" s="37"/>
      <c r="D65" s="37"/>
      <c r="E65" s="37"/>
      <c r="F65" s="38"/>
    </row>
    <row r="66" spans="2:6" x14ac:dyDescent="0.15">
      <c r="B66" s="36"/>
      <c r="C66" s="37"/>
      <c r="D66" s="37"/>
      <c r="E66" s="37"/>
      <c r="F66" s="38"/>
    </row>
    <row r="67" spans="2:6" x14ac:dyDescent="0.15">
      <c r="B67" s="36"/>
      <c r="C67" s="37"/>
      <c r="D67" s="37"/>
      <c r="E67" s="37"/>
      <c r="F67" s="38"/>
    </row>
    <row r="68" spans="2:6" x14ac:dyDescent="0.15">
      <c r="B68" s="36"/>
      <c r="C68" s="37"/>
      <c r="D68" s="37"/>
      <c r="E68" s="37"/>
      <c r="F68" s="38"/>
    </row>
    <row r="69" spans="2:6" x14ac:dyDescent="0.15">
      <c r="B69" s="36"/>
      <c r="C69" s="37"/>
      <c r="D69" s="37"/>
      <c r="E69" s="37"/>
      <c r="F69" s="38"/>
    </row>
    <row r="70" spans="2:6" x14ac:dyDescent="0.15">
      <c r="B70" s="36"/>
      <c r="C70" s="37"/>
      <c r="D70" s="37"/>
      <c r="E70" s="37"/>
      <c r="F70" s="38"/>
    </row>
    <row r="71" spans="2:6" x14ac:dyDescent="0.15">
      <c r="B71" s="36"/>
      <c r="C71" s="37"/>
      <c r="D71" s="37"/>
      <c r="E71" s="37"/>
      <c r="F71" s="38"/>
    </row>
    <row r="72" spans="2:6" x14ac:dyDescent="0.15">
      <c r="B72" s="36"/>
      <c r="C72" s="37"/>
      <c r="D72" s="37"/>
      <c r="E72" s="37"/>
      <c r="F72" s="38"/>
    </row>
    <row r="73" spans="2:6" x14ac:dyDescent="0.15">
      <c r="B73" s="36"/>
      <c r="C73" s="37"/>
      <c r="D73" s="37"/>
      <c r="E73" s="37"/>
      <c r="F73" s="38"/>
    </row>
    <row r="74" spans="2:6" x14ac:dyDescent="0.15">
      <c r="B74" s="36"/>
      <c r="C74" s="37"/>
      <c r="D74" s="37"/>
      <c r="E74" s="37"/>
      <c r="F74" s="38"/>
    </row>
    <row r="75" spans="2:6" x14ac:dyDescent="0.15">
      <c r="B75" s="36"/>
      <c r="C75" s="37"/>
      <c r="D75" s="37"/>
      <c r="E75" s="37"/>
      <c r="F75" s="38"/>
    </row>
    <row r="76" spans="2:6" x14ac:dyDescent="0.15">
      <c r="B76" s="36"/>
      <c r="C76" s="37"/>
      <c r="D76" s="37"/>
      <c r="E76" s="37"/>
      <c r="F76" s="38"/>
    </row>
    <row r="77" spans="2:6" x14ac:dyDescent="0.15">
      <c r="B77" s="36"/>
      <c r="C77" s="37"/>
      <c r="D77" s="37"/>
      <c r="E77" s="37"/>
      <c r="F77" s="38"/>
    </row>
    <row r="78" spans="2:6" x14ac:dyDescent="0.15">
      <c r="B78" s="36"/>
      <c r="C78" s="37"/>
      <c r="D78" s="37"/>
      <c r="E78" s="37"/>
      <c r="F78" s="38"/>
    </row>
    <row r="79" spans="2:6" x14ac:dyDescent="0.15">
      <c r="B79" s="36"/>
      <c r="C79" s="37"/>
      <c r="D79" s="37"/>
      <c r="E79" s="37"/>
      <c r="F79" s="38"/>
    </row>
    <row r="80" spans="2:6" x14ac:dyDescent="0.15">
      <c r="B80" s="36"/>
      <c r="C80" s="37"/>
      <c r="D80" s="37"/>
      <c r="E80" s="37"/>
      <c r="F80" s="38"/>
    </row>
    <row r="81" spans="2:6" x14ac:dyDescent="0.15">
      <c r="B81" s="36"/>
      <c r="C81" s="37"/>
      <c r="D81" s="37"/>
      <c r="E81" s="37"/>
      <c r="F81" s="38"/>
    </row>
    <row r="82" spans="2:6" x14ac:dyDescent="0.15">
      <c r="B82" s="36"/>
      <c r="C82" s="37"/>
      <c r="D82" s="37"/>
      <c r="E82" s="37"/>
      <c r="F82" s="38"/>
    </row>
    <row r="83" spans="2:6" x14ac:dyDescent="0.15">
      <c r="B83" s="36"/>
      <c r="C83" s="37"/>
      <c r="D83" s="37"/>
      <c r="E83" s="37"/>
      <c r="F83" s="38"/>
    </row>
    <row r="84" spans="2:6" x14ac:dyDescent="0.15">
      <c r="B84" s="36"/>
      <c r="C84" s="37"/>
      <c r="D84" s="37"/>
      <c r="E84" s="37"/>
      <c r="F84" s="38"/>
    </row>
    <row r="85" spans="2:6" x14ac:dyDescent="0.15">
      <c r="B85" s="36"/>
      <c r="C85" s="37"/>
      <c r="D85" s="37"/>
      <c r="E85" s="37"/>
      <c r="F85" s="38"/>
    </row>
    <row r="86" spans="2:6" x14ac:dyDescent="0.15">
      <c r="B86" s="36"/>
      <c r="C86" s="37"/>
      <c r="D86" s="37"/>
      <c r="E86" s="37"/>
      <c r="F86" s="38"/>
    </row>
    <row r="87" spans="2:6" x14ac:dyDescent="0.15">
      <c r="B87" s="36"/>
      <c r="C87" s="37"/>
      <c r="D87" s="37"/>
      <c r="E87" s="37"/>
      <c r="F87" s="38"/>
    </row>
    <row r="88" spans="2:6" x14ac:dyDescent="0.15">
      <c r="B88" s="36"/>
      <c r="C88" s="37"/>
      <c r="D88" s="37"/>
      <c r="E88" s="37"/>
      <c r="F88" s="38"/>
    </row>
    <row r="89" spans="2:6" x14ac:dyDescent="0.15">
      <c r="B89" s="36"/>
      <c r="C89" s="37"/>
      <c r="D89" s="37"/>
      <c r="E89" s="37"/>
      <c r="F89" s="38"/>
    </row>
    <row r="90" spans="2:6" x14ac:dyDescent="0.15">
      <c r="B90" s="36"/>
      <c r="C90" s="37"/>
      <c r="D90" s="37"/>
      <c r="E90" s="37"/>
      <c r="F90" s="38"/>
    </row>
    <row r="91" spans="2:6" x14ac:dyDescent="0.15">
      <c r="B91" s="36"/>
      <c r="C91" s="37"/>
      <c r="D91" s="37"/>
      <c r="E91" s="37"/>
      <c r="F91" s="38"/>
    </row>
    <row r="92" spans="2:6" x14ac:dyDescent="0.15">
      <c r="B92" s="36"/>
      <c r="C92" s="37"/>
      <c r="D92" s="37"/>
      <c r="E92" s="37"/>
      <c r="F92" s="38"/>
    </row>
    <row r="93" spans="2:6" x14ac:dyDescent="0.15">
      <c r="B93" s="36"/>
      <c r="C93" s="37"/>
      <c r="D93" s="37"/>
      <c r="E93" s="37"/>
      <c r="F93" s="38"/>
    </row>
    <row r="94" spans="2:6" x14ac:dyDescent="0.15">
      <c r="B94" s="36"/>
      <c r="C94" s="37"/>
      <c r="D94" s="37"/>
      <c r="E94" s="37"/>
      <c r="F94" s="38"/>
    </row>
    <row r="95" spans="2:6" x14ac:dyDescent="0.15">
      <c r="B95" s="36"/>
      <c r="C95" s="37"/>
      <c r="D95" s="37"/>
      <c r="E95" s="37"/>
      <c r="F95" s="38"/>
    </row>
    <row r="96" spans="2:6" x14ac:dyDescent="0.15">
      <c r="B96" s="36"/>
      <c r="C96" s="37"/>
      <c r="D96" s="37"/>
      <c r="E96" s="37"/>
      <c r="F96" s="38"/>
    </row>
    <row r="97" spans="2:6" x14ac:dyDescent="0.15">
      <c r="B97" s="36"/>
      <c r="C97" s="37"/>
      <c r="D97" s="37"/>
      <c r="E97" s="37"/>
      <c r="F97" s="38"/>
    </row>
    <row r="98" spans="2:6" x14ac:dyDescent="0.15">
      <c r="B98" s="36"/>
      <c r="C98" s="37"/>
      <c r="D98" s="37"/>
      <c r="E98" s="37"/>
      <c r="F98" s="38"/>
    </row>
    <row r="99" spans="2:6" x14ac:dyDescent="0.15">
      <c r="B99" s="36"/>
      <c r="C99" s="37"/>
      <c r="D99" s="37"/>
      <c r="E99" s="37"/>
      <c r="F99" s="38"/>
    </row>
    <row r="100" spans="2:6" x14ac:dyDescent="0.15">
      <c r="B100" s="36"/>
      <c r="C100" s="37"/>
      <c r="D100" s="37"/>
      <c r="E100" s="37"/>
      <c r="F100" s="38"/>
    </row>
    <row r="101" spans="2:6" x14ac:dyDescent="0.15">
      <c r="B101" s="36"/>
      <c r="C101" s="37"/>
      <c r="D101" s="37"/>
      <c r="E101" s="37"/>
      <c r="F101" s="38"/>
    </row>
    <row r="102" spans="2:6" x14ac:dyDescent="0.15">
      <c r="B102" s="36"/>
      <c r="C102" s="37"/>
      <c r="D102" s="37"/>
      <c r="E102" s="37"/>
      <c r="F102" s="38"/>
    </row>
    <row r="103" spans="2:6" x14ac:dyDescent="0.15">
      <c r="B103" s="36"/>
      <c r="C103" s="37"/>
      <c r="D103" s="37"/>
      <c r="E103" s="37"/>
      <c r="F103" s="38"/>
    </row>
    <row r="104" spans="2:6" x14ac:dyDescent="0.15">
      <c r="B104" s="36"/>
      <c r="C104" s="37"/>
      <c r="D104" s="37"/>
      <c r="E104" s="37"/>
      <c r="F104" s="38"/>
    </row>
    <row r="105" spans="2:6" x14ac:dyDescent="0.15">
      <c r="B105" s="36"/>
      <c r="C105" s="37"/>
      <c r="D105" s="37"/>
      <c r="E105" s="37"/>
      <c r="F105" s="38"/>
    </row>
    <row r="106" spans="2:6" x14ac:dyDescent="0.15">
      <c r="B106" s="36"/>
      <c r="C106" s="37"/>
      <c r="D106" s="37"/>
      <c r="E106" s="37"/>
      <c r="F106" s="38"/>
    </row>
    <row r="107" spans="2:6" x14ac:dyDescent="0.15">
      <c r="B107" s="36"/>
      <c r="C107" s="37"/>
      <c r="D107" s="37"/>
      <c r="E107" s="37"/>
      <c r="F107" s="38"/>
    </row>
    <row r="108" spans="2:6" x14ac:dyDescent="0.15">
      <c r="B108" s="36"/>
      <c r="C108" s="36"/>
      <c r="D108" s="36"/>
      <c r="E108" s="36"/>
      <c r="F108" s="39"/>
    </row>
    <row r="109" spans="2:6" x14ac:dyDescent="0.15">
      <c r="B109" s="36"/>
      <c r="C109" s="36"/>
      <c r="D109" s="36"/>
      <c r="E109" s="36"/>
      <c r="F109" s="39"/>
    </row>
    <row r="110" spans="2:6" x14ac:dyDescent="0.15">
      <c r="B110" s="36"/>
      <c r="C110" s="36"/>
      <c r="D110" s="36"/>
      <c r="E110" s="36"/>
      <c r="F110" s="39"/>
    </row>
    <row r="111" spans="2:6" x14ac:dyDescent="0.15">
      <c r="B111" s="36"/>
      <c r="C111" s="36"/>
      <c r="D111" s="36"/>
      <c r="E111" s="36"/>
      <c r="F111" s="39"/>
    </row>
    <row r="112" spans="2:6" x14ac:dyDescent="0.15">
      <c r="B112" s="36"/>
      <c r="C112" s="36"/>
      <c r="D112" s="36"/>
      <c r="E112" s="36"/>
      <c r="F112" s="39"/>
    </row>
    <row r="113" spans="2:6" x14ac:dyDescent="0.15">
      <c r="B113" s="36"/>
      <c r="C113" s="36"/>
      <c r="D113" s="36"/>
      <c r="E113" s="36"/>
      <c r="F113" s="39"/>
    </row>
    <row r="114" spans="2:6" x14ac:dyDescent="0.15">
      <c r="B114" s="36"/>
      <c r="C114" s="36"/>
      <c r="D114" s="36"/>
      <c r="E114" s="36"/>
      <c r="F114" s="39"/>
    </row>
    <row r="115" spans="2:6" x14ac:dyDescent="0.15">
      <c r="B115" s="36"/>
      <c r="C115" s="36"/>
      <c r="D115" s="36"/>
      <c r="E115" s="36"/>
      <c r="F115" s="39"/>
    </row>
    <row r="116" spans="2:6" x14ac:dyDescent="0.15">
      <c r="B116" s="36"/>
      <c r="C116" s="36"/>
      <c r="D116" s="36"/>
      <c r="E116" s="36"/>
      <c r="F116" s="39"/>
    </row>
    <row r="117" spans="2:6" x14ac:dyDescent="0.15">
      <c r="B117" s="36"/>
      <c r="C117" s="36"/>
      <c r="D117" s="36"/>
      <c r="E117" s="36"/>
      <c r="F117" s="39"/>
    </row>
    <row r="118" spans="2:6" x14ac:dyDescent="0.15">
      <c r="B118" s="36"/>
      <c r="C118" s="36"/>
      <c r="D118" s="36"/>
      <c r="E118" s="36"/>
      <c r="F118" s="39"/>
    </row>
    <row r="119" spans="2:6" x14ac:dyDescent="0.15">
      <c r="B119" s="36"/>
      <c r="C119" s="36"/>
      <c r="D119" s="36"/>
      <c r="E119" s="36"/>
      <c r="F119" s="39"/>
    </row>
    <row r="120" spans="2:6" x14ac:dyDescent="0.15">
      <c r="B120" s="36"/>
      <c r="C120" s="36"/>
      <c r="D120" s="36"/>
      <c r="E120" s="36"/>
      <c r="F120" s="39"/>
    </row>
    <row r="121" spans="2:6" x14ac:dyDescent="0.15">
      <c r="B121" s="36"/>
      <c r="C121" s="36"/>
      <c r="D121" s="36"/>
      <c r="E121" s="36"/>
      <c r="F121" s="39"/>
    </row>
    <row r="122" spans="2:6" x14ac:dyDescent="0.15">
      <c r="B122" s="36"/>
      <c r="C122" s="36"/>
      <c r="D122" s="36"/>
      <c r="E122" s="36"/>
      <c r="F122" s="39"/>
    </row>
    <row r="123" spans="2:6" x14ac:dyDescent="0.15">
      <c r="B123" s="36"/>
      <c r="C123" s="36"/>
      <c r="D123" s="36"/>
      <c r="E123" s="36"/>
      <c r="F123" s="39"/>
    </row>
    <row r="124" spans="2:6" x14ac:dyDescent="0.15">
      <c r="B124" s="36"/>
      <c r="C124" s="36"/>
      <c r="D124" s="36"/>
      <c r="E124" s="36"/>
      <c r="F124" s="39"/>
    </row>
    <row r="125" spans="2:6" x14ac:dyDescent="0.15">
      <c r="B125" s="36"/>
      <c r="C125" s="36"/>
      <c r="D125" s="36"/>
      <c r="E125" s="36"/>
      <c r="F125" s="39"/>
    </row>
    <row r="126" spans="2:6" x14ac:dyDescent="0.15">
      <c r="B126" s="36"/>
      <c r="C126" s="36"/>
      <c r="D126" s="36"/>
      <c r="E126" s="36"/>
      <c r="F126" s="39"/>
    </row>
    <row r="127" spans="2:6" x14ac:dyDescent="0.15">
      <c r="B127" s="36"/>
      <c r="C127" s="36"/>
      <c r="D127" s="36"/>
      <c r="E127" s="36"/>
      <c r="F127" s="39"/>
    </row>
    <row r="128" spans="2:6" x14ac:dyDescent="0.15">
      <c r="B128" s="36"/>
      <c r="C128" s="36"/>
      <c r="D128" s="36"/>
      <c r="E128" s="36"/>
      <c r="F128" s="39"/>
    </row>
    <row r="129" spans="2:6" x14ac:dyDescent="0.15">
      <c r="B129" s="36"/>
      <c r="C129" s="36"/>
      <c r="D129" s="36"/>
      <c r="E129" s="36"/>
      <c r="F129" s="39"/>
    </row>
    <row r="130" spans="2:6" x14ac:dyDescent="0.15">
      <c r="B130" s="36"/>
      <c r="C130" s="36"/>
      <c r="D130" s="36"/>
      <c r="E130" s="36"/>
      <c r="F130" s="39"/>
    </row>
    <row r="131" spans="2:6" x14ac:dyDescent="0.15">
      <c r="B131" s="36"/>
      <c r="C131" s="36"/>
      <c r="D131" s="36"/>
      <c r="E131" s="36"/>
      <c r="F131" s="39"/>
    </row>
    <row r="132" spans="2:6" x14ac:dyDescent="0.15">
      <c r="B132" s="36"/>
      <c r="C132" s="36"/>
      <c r="D132" s="36"/>
      <c r="E132" s="36"/>
      <c r="F132" s="39"/>
    </row>
    <row r="133" spans="2:6" x14ac:dyDescent="0.15">
      <c r="B133" s="36"/>
      <c r="C133" s="36"/>
      <c r="D133" s="36"/>
      <c r="E133" s="36"/>
      <c r="F133" s="39"/>
    </row>
    <row r="134" spans="2:6" x14ac:dyDescent="0.15">
      <c r="B134" s="36"/>
      <c r="C134" s="36"/>
      <c r="D134" s="36"/>
      <c r="E134" s="36"/>
      <c r="F134" s="39"/>
    </row>
    <row r="135" spans="2:6" x14ac:dyDescent="0.15">
      <c r="B135" s="36"/>
      <c r="C135" s="36"/>
      <c r="D135" s="36"/>
      <c r="E135" s="36"/>
      <c r="F135" s="39"/>
    </row>
    <row r="136" spans="2:6" x14ac:dyDescent="0.15">
      <c r="B136" s="36"/>
      <c r="C136" s="36"/>
      <c r="D136" s="36"/>
      <c r="E136" s="36"/>
      <c r="F136" s="39"/>
    </row>
    <row r="137" spans="2:6" x14ac:dyDescent="0.15">
      <c r="B137" s="36"/>
    </row>
    <row r="138" spans="2:6" x14ac:dyDescent="0.15">
      <c r="B138" s="36"/>
    </row>
    <row r="139" spans="2:6" x14ac:dyDescent="0.15">
      <c r="B139" s="36"/>
    </row>
    <row r="140" spans="2:6" x14ac:dyDescent="0.15">
      <c r="B140" s="36"/>
    </row>
    <row r="141" spans="2:6" x14ac:dyDescent="0.15">
      <c r="B141" s="36"/>
    </row>
    <row r="142" spans="2:6" x14ac:dyDescent="0.15">
      <c r="B142" s="36"/>
    </row>
    <row r="143" spans="2:6" x14ac:dyDescent="0.15">
      <c r="B143" s="36"/>
    </row>
    <row r="144" spans="2:6" x14ac:dyDescent="0.15">
      <c r="B144" s="36"/>
    </row>
    <row r="145" spans="2:2" x14ac:dyDescent="0.15">
      <c r="B145" s="36"/>
    </row>
    <row r="146" spans="2:2" x14ac:dyDescent="0.15">
      <c r="B146" s="36"/>
    </row>
    <row r="147" spans="2:2" x14ac:dyDescent="0.15">
      <c r="B147" s="36"/>
    </row>
    <row r="148" spans="2:2" x14ac:dyDescent="0.15">
      <c r="B148" s="36"/>
    </row>
    <row r="149" spans="2:2" x14ac:dyDescent="0.15">
      <c r="B149" s="36"/>
    </row>
    <row r="150" spans="2:2" x14ac:dyDescent="0.15">
      <c r="B150" s="36"/>
    </row>
    <row r="151" spans="2:2" x14ac:dyDescent="0.15">
      <c r="B151" s="36"/>
    </row>
    <row r="152" spans="2:2" x14ac:dyDescent="0.15">
      <c r="B152" s="36"/>
    </row>
    <row r="153" spans="2:2" x14ac:dyDescent="0.15">
      <c r="B153" s="36"/>
    </row>
    <row r="154" spans="2:2" x14ac:dyDescent="0.15">
      <c r="B154" s="36"/>
    </row>
    <row r="155" spans="2:2" x14ac:dyDescent="0.15">
      <c r="B155" s="36"/>
    </row>
    <row r="156" spans="2:2" x14ac:dyDescent="0.15">
      <c r="B156" s="36"/>
    </row>
    <row r="157" spans="2:2" x14ac:dyDescent="0.15">
      <c r="B157" s="36"/>
    </row>
    <row r="158" spans="2:2" x14ac:dyDescent="0.15">
      <c r="B158" s="36"/>
    </row>
    <row r="159" spans="2:2" x14ac:dyDescent="0.15">
      <c r="B159" s="36"/>
    </row>
    <row r="160" spans="2:2" x14ac:dyDescent="0.15">
      <c r="B160" s="36"/>
    </row>
    <row r="161" spans="2:2" x14ac:dyDescent="0.15">
      <c r="B161" s="36"/>
    </row>
    <row r="162" spans="2:2" x14ac:dyDescent="0.15">
      <c r="B162" s="36"/>
    </row>
    <row r="163" spans="2:2" x14ac:dyDescent="0.15">
      <c r="B163" s="36"/>
    </row>
    <row r="164" spans="2:2" x14ac:dyDescent="0.15">
      <c r="B164" s="36"/>
    </row>
    <row r="165" spans="2:2" x14ac:dyDescent="0.15">
      <c r="B165" s="36"/>
    </row>
    <row r="166" spans="2:2" x14ac:dyDescent="0.15">
      <c r="B166" s="36"/>
    </row>
    <row r="167" spans="2:2" x14ac:dyDescent="0.15">
      <c r="B167" s="36"/>
    </row>
    <row r="168" spans="2:2" x14ac:dyDescent="0.15">
      <c r="B168" s="36"/>
    </row>
    <row r="169" spans="2:2" x14ac:dyDescent="0.15">
      <c r="B169" s="36"/>
    </row>
    <row r="170" spans="2:2" x14ac:dyDescent="0.15">
      <c r="B170" s="36"/>
    </row>
    <row r="171" spans="2:2" x14ac:dyDescent="0.15">
      <c r="B171" s="36"/>
    </row>
    <row r="172" spans="2:2" x14ac:dyDescent="0.15">
      <c r="B172" s="36"/>
    </row>
    <row r="173" spans="2:2" x14ac:dyDescent="0.15">
      <c r="B173" s="36"/>
    </row>
    <row r="174" spans="2:2" x14ac:dyDescent="0.15">
      <c r="B174" s="36"/>
    </row>
    <row r="175" spans="2:2" x14ac:dyDescent="0.15">
      <c r="B175" s="36"/>
    </row>
    <row r="176" spans="2:2" x14ac:dyDescent="0.15">
      <c r="B176" s="36"/>
    </row>
    <row r="177" spans="2:2" x14ac:dyDescent="0.15">
      <c r="B177" s="36"/>
    </row>
    <row r="178" spans="2:2" x14ac:dyDescent="0.15">
      <c r="B178" s="36"/>
    </row>
    <row r="179" spans="2:2" x14ac:dyDescent="0.15">
      <c r="B179" s="36"/>
    </row>
    <row r="180" spans="2:2" x14ac:dyDescent="0.15">
      <c r="B180" s="36"/>
    </row>
    <row r="181" spans="2:2" x14ac:dyDescent="0.15">
      <c r="B181" s="36"/>
    </row>
    <row r="182" spans="2:2" x14ac:dyDescent="0.15">
      <c r="B182" s="36"/>
    </row>
    <row r="183" spans="2:2" x14ac:dyDescent="0.15">
      <c r="B183" s="36"/>
    </row>
    <row r="184" spans="2:2" x14ac:dyDescent="0.15">
      <c r="B184" s="36"/>
    </row>
    <row r="185" spans="2:2" x14ac:dyDescent="0.15">
      <c r="B185" s="36"/>
    </row>
    <row r="186" spans="2:2" x14ac:dyDescent="0.15">
      <c r="B186" s="36"/>
    </row>
    <row r="187" spans="2:2" x14ac:dyDescent="0.15">
      <c r="B187" s="36"/>
    </row>
    <row r="188" spans="2:2" x14ac:dyDescent="0.15">
      <c r="B188" s="36"/>
    </row>
    <row r="189" spans="2:2" x14ac:dyDescent="0.15">
      <c r="B189" s="36"/>
    </row>
    <row r="190" spans="2:2" x14ac:dyDescent="0.15">
      <c r="B190" s="36"/>
    </row>
    <row r="191" spans="2:2" x14ac:dyDescent="0.15">
      <c r="B191" s="36"/>
    </row>
    <row r="192" spans="2:2" x14ac:dyDescent="0.15">
      <c r="B192" s="36"/>
    </row>
  </sheetData>
  <sheetProtection sheet="1" objects="1" scenarios="1"/>
  <mergeCells count="10">
    <mergeCell ref="C8:C11"/>
    <mergeCell ref="D8:D11"/>
    <mergeCell ref="E8:E11"/>
    <mergeCell ref="F8:F11"/>
    <mergeCell ref="A1:F1"/>
    <mergeCell ref="A2:F2"/>
    <mergeCell ref="A3:F3"/>
    <mergeCell ref="A4:F4"/>
    <mergeCell ref="A5:F5"/>
    <mergeCell ref="A6:F6"/>
  </mergeCells>
  <printOptions horizontalCentered="1"/>
  <pageMargins left="0.25" right="0.25" top="0.48" bottom="0.37" header="0.3" footer="0.21"/>
  <pageSetup scale="91"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2560D-DE71-4A4E-B0C1-CFD695544757}">
  <dimension ref="A1:F192"/>
  <sheetViews>
    <sheetView workbookViewId="0">
      <selection sqref="A1:F1"/>
    </sheetView>
  </sheetViews>
  <sheetFormatPr baseColWidth="10" defaultColWidth="8.83203125" defaultRowHeight="12" x14ac:dyDescent="0.15"/>
  <cols>
    <col min="1" max="1" width="4.83203125" style="3" customWidth="1"/>
    <col min="2" max="2" width="38.83203125" style="1" bestFit="1" customWidth="1"/>
    <col min="3" max="5" width="12.83203125" style="1" customWidth="1"/>
    <col min="6" max="6" width="12.83203125" style="19" customWidth="1"/>
    <col min="7" max="7" width="8.83203125" style="1"/>
    <col min="8" max="8" width="11.1640625" style="1" bestFit="1" customWidth="1"/>
    <col min="9" max="16384" width="8.83203125" style="1"/>
  </cols>
  <sheetData>
    <row r="1" spans="1:6" x14ac:dyDescent="0.15">
      <c r="A1" s="125" t="s">
        <v>0</v>
      </c>
      <c r="B1" s="125"/>
      <c r="C1" s="125"/>
      <c r="D1" s="125"/>
      <c r="E1" s="125"/>
      <c r="F1" s="125"/>
    </row>
    <row r="2" spans="1:6" x14ac:dyDescent="0.15">
      <c r="A2" s="126" t="str">
        <f>'[13]Cover Page'!B12</f>
        <v>Univ of Illinois at Springfield</v>
      </c>
      <c r="B2" s="126"/>
      <c r="C2" s="126"/>
      <c r="D2" s="126"/>
      <c r="E2" s="126"/>
      <c r="F2" s="126"/>
    </row>
    <row r="3" spans="1:6" x14ac:dyDescent="0.15">
      <c r="A3" s="125" t="s">
        <v>1</v>
      </c>
      <c r="B3" s="125"/>
      <c r="C3" s="125"/>
      <c r="D3" s="125"/>
      <c r="E3" s="125"/>
      <c r="F3" s="125"/>
    </row>
    <row r="4" spans="1:6" x14ac:dyDescent="0.15">
      <c r="A4" s="126" t="s">
        <v>2</v>
      </c>
      <c r="B4" s="126"/>
      <c r="C4" s="126"/>
      <c r="D4" s="126"/>
      <c r="E4" s="126"/>
      <c r="F4" s="126"/>
    </row>
    <row r="5" spans="1:6" x14ac:dyDescent="0.15">
      <c r="A5" s="125" t="str">
        <f>CSU!A5</f>
        <v>2021</v>
      </c>
      <c r="B5" s="129"/>
      <c r="C5" s="129"/>
      <c r="D5" s="129"/>
      <c r="E5" s="129"/>
      <c r="F5" s="129"/>
    </row>
    <row r="6" spans="1:6" x14ac:dyDescent="0.15">
      <c r="A6" s="128"/>
      <c r="B6" s="128"/>
      <c r="C6" s="128"/>
      <c r="D6" s="128"/>
      <c r="E6" s="128"/>
      <c r="F6" s="128"/>
    </row>
    <row r="7" spans="1:6" ht="13" thickBot="1" x14ac:dyDescent="0.2">
      <c r="A7" s="2" t="s">
        <v>3</v>
      </c>
      <c r="B7" s="2" t="s">
        <v>4</v>
      </c>
      <c r="C7" s="2" t="s">
        <v>5</v>
      </c>
      <c r="D7" s="2" t="s">
        <v>6</v>
      </c>
      <c r="E7" s="2" t="s">
        <v>7</v>
      </c>
      <c r="F7" s="2" t="s">
        <v>8</v>
      </c>
    </row>
    <row r="8" spans="1:6" x14ac:dyDescent="0.15">
      <c r="B8" s="4"/>
      <c r="C8" s="119" t="s">
        <v>9</v>
      </c>
      <c r="D8" s="121" t="s">
        <v>10</v>
      </c>
      <c r="E8" s="121" t="s">
        <v>11</v>
      </c>
      <c r="F8" s="123" t="s">
        <v>12</v>
      </c>
    </row>
    <row r="9" spans="1:6" x14ac:dyDescent="0.15">
      <c r="C9" s="120"/>
      <c r="D9" s="122"/>
      <c r="E9" s="122"/>
      <c r="F9" s="124"/>
    </row>
    <row r="10" spans="1:6" x14ac:dyDescent="0.15">
      <c r="C10" s="120"/>
      <c r="D10" s="122"/>
      <c r="E10" s="122"/>
      <c r="F10" s="124"/>
    </row>
    <row r="11" spans="1:6" ht="13" thickBot="1" x14ac:dyDescent="0.2">
      <c r="B11" s="5" t="s">
        <v>13</v>
      </c>
      <c r="C11" s="120"/>
      <c r="D11" s="122"/>
      <c r="E11" s="122"/>
      <c r="F11" s="124"/>
    </row>
    <row r="12" spans="1:6" x14ac:dyDescent="0.15">
      <c r="A12" s="6">
        <v>1</v>
      </c>
      <c r="B12" s="7" t="s">
        <v>14</v>
      </c>
      <c r="C12" s="8">
        <v>19244.400000000001</v>
      </c>
      <c r="D12" s="9">
        <v>21573.599999999999</v>
      </c>
      <c r="E12" s="10">
        <v>12654.8</v>
      </c>
      <c r="F12" s="11">
        <v>53472.800000000003</v>
      </c>
    </row>
    <row r="13" spans="1:6" x14ac:dyDescent="0.15">
      <c r="A13" s="12">
        <v>3</v>
      </c>
      <c r="B13" s="13" t="s">
        <v>15</v>
      </c>
      <c r="C13" s="14">
        <v>275.7</v>
      </c>
      <c r="D13" s="1">
        <v>301.89999999999998</v>
      </c>
      <c r="E13" s="15">
        <v>212.04</v>
      </c>
      <c r="F13" s="16">
        <v>789.63999999999987</v>
      </c>
    </row>
    <row r="14" spans="1:6" x14ac:dyDescent="0.15">
      <c r="A14" s="12">
        <v>4</v>
      </c>
      <c r="B14" s="13" t="s">
        <v>16</v>
      </c>
      <c r="C14" s="14">
        <v>381.8</v>
      </c>
      <c r="D14" s="1">
        <v>7161.5</v>
      </c>
      <c r="E14" s="15">
        <v>7886.74</v>
      </c>
      <c r="F14" s="16">
        <v>15430.04</v>
      </c>
    </row>
    <row r="15" spans="1:6" x14ac:dyDescent="0.15">
      <c r="A15" s="12">
        <v>5</v>
      </c>
      <c r="B15" s="13" t="s">
        <v>17</v>
      </c>
      <c r="C15" s="14">
        <v>0</v>
      </c>
      <c r="D15" s="1">
        <v>115.8</v>
      </c>
      <c r="E15" s="15">
        <v>204.5</v>
      </c>
      <c r="F15" s="16">
        <v>320.3</v>
      </c>
    </row>
    <row r="16" spans="1:6" x14ac:dyDescent="0.15">
      <c r="A16" s="12">
        <v>6</v>
      </c>
      <c r="B16" s="13" t="s">
        <v>18</v>
      </c>
      <c r="C16" s="14">
        <v>0</v>
      </c>
      <c r="D16" s="1">
        <v>339.5</v>
      </c>
      <c r="E16" s="15">
        <v>663.9</v>
      </c>
      <c r="F16" s="16">
        <v>1003.4</v>
      </c>
    </row>
    <row r="17" spans="1:6" x14ac:dyDescent="0.15">
      <c r="A17" s="12">
        <v>7</v>
      </c>
      <c r="B17" s="13" t="s">
        <v>19</v>
      </c>
      <c r="C17" s="14">
        <v>0</v>
      </c>
      <c r="D17" s="1">
        <v>1215.8</v>
      </c>
      <c r="E17" s="15">
        <v>636.29999999999995</v>
      </c>
      <c r="F17" s="16">
        <v>1852.1</v>
      </c>
    </row>
    <row r="18" spans="1:6" x14ac:dyDescent="0.15">
      <c r="A18" s="12">
        <v>8</v>
      </c>
      <c r="B18" s="13" t="s">
        <v>20</v>
      </c>
      <c r="C18" s="14">
        <v>0</v>
      </c>
      <c r="D18" s="1">
        <v>6400</v>
      </c>
      <c r="E18" s="15">
        <v>10321.200000000001</v>
      </c>
      <c r="F18" s="16">
        <v>16721.2</v>
      </c>
    </row>
    <row r="19" spans="1:6" x14ac:dyDescent="0.15">
      <c r="A19" s="12">
        <v>9</v>
      </c>
      <c r="B19" s="13" t="s">
        <v>21</v>
      </c>
      <c r="C19" s="14">
        <v>0</v>
      </c>
      <c r="D19" s="1">
        <v>311.89999999999998</v>
      </c>
      <c r="E19" s="15">
        <v>198.4</v>
      </c>
      <c r="F19" s="16">
        <v>510.29999999999995</v>
      </c>
    </row>
    <row r="20" spans="1:6" x14ac:dyDescent="0.15">
      <c r="A20" s="12">
        <v>10</v>
      </c>
      <c r="B20" s="13" t="s">
        <v>22</v>
      </c>
      <c r="C20" s="14">
        <v>0</v>
      </c>
      <c r="D20" s="1">
        <v>90.7</v>
      </c>
      <c r="E20" s="15">
        <v>56.9</v>
      </c>
      <c r="F20" s="16">
        <v>147.6</v>
      </c>
    </row>
    <row r="21" spans="1:6" x14ac:dyDescent="0.15">
      <c r="A21" s="12">
        <v>11</v>
      </c>
      <c r="B21" s="13" t="s">
        <v>23</v>
      </c>
      <c r="C21" s="14">
        <v>0</v>
      </c>
      <c r="D21" s="1">
        <v>0</v>
      </c>
      <c r="E21" s="15">
        <v>0</v>
      </c>
      <c r="F21" s="16">
        <v>0</v>
      </c>
    </row>
    <row r="22" spans="1:6" x14ac:dyDescent="0.15">
      <c r="A22" s="12">
        <v>12</v>
      </c>
      <c r="B22" s="13" t="s">
        <v>24</v>
      </c>
      <c r="C22" s="14">
        <v>0</v>
      </c>
      <c r="D22" s="1">
        <v>214.4</v>
      </c>
      <c r="E22" s="15">
        <v>7.6</v>
      </c>
      <c r="F22" s="16">
        <v>222</v>
      </c>
    </row>
    <row r="23" spans="1:6" x14ac:dyDescent="0.15">
      <c r="A23" s="12">
        <v>13</v>
      </c>
      <c r="B23" s="13" t="s">
        <v>25</v>
      </c>
      <c r="C23" s="14">
        <v>0</v>
      </c>
      <c r="D23" s="1">
        <v>0</v>
      </c>
      <c r="E23" s="15">
        <v>0</v>
      </c>
      <c r="F23" s="16">
        <v>0</v>
      </c>
    </row>
    <row r="24" spans="1:6" x14ac:dyDescent="0.15">
      <c r="A24" s="12">
        <v>14</v>
      </c>
      <c r="B24" s="13" t="s">
        <v>26</v>
      </c>
      <c r="C24" s="14">
        <v>0</v>
      </c>
      <c r="D24" s="1">
        <v>0</v>
      </c>
      <c r="E24" s="15">
        <v>0</v>
      </c>
      <c r="F24" s="16">
        <v>0</v>
      </c>
    </row>
    <row r="25" spans="1:6" x14ac:dyDescent="0.15">
      <c r="A25" s="12">
        <v>15</v>
      </c>
      <c r="B25" s="13" t="s">
        <v>27</v>
      </c>
      <c r="C25" s="14">
        <v>0</v>
      </c>
      <c r="D25" s="1">
        <v>0</v>
      </c>
      <c r="E25" s="15">
        <v>0</v>
      </c>
      <c r="F25" s="16">
        <v>0</v>
      </c>
    </row>
    <row r="26" spans="1:6" x14ac:dyDescent="0.15">
      <c r="A26" s="12">
        <v>16</v>
      </c>
      <c r="B26" s="17" t="s">
        <v>28</v>
      </c>
      <c r="C26" s="95">
        <v>1.9</v>
      </c>
      <c r="D26" s="20">
        <v>275.59999999999997</v>
      </c>
      <c r="E26" s="94">
        <v>8507.2999999999993</v>
      </c>
      <c r="F26" s="16">
        <v>8784.7999999999993</v>
      </c>
    </row>
    <row r="27" spans="1:6" x14ac:dyDescent="0.15">
      <c r="A27" s="12">
        <v>17</v>
      </c>
      <c r="B27" s="21" t="s">
        <v>29</v>
      </c>
      <c r="C27" s="22">
        <v>0</v>
      </c>
      <c r="D27" s="23">
        <v>0</v>
      </c>
      <c r="E27" s="24">
        <v>0</v>
      </c>
      <c r="F27" s="16">
        <v>0</v>
      </c>
    </row>
    <row r="28" spans="1:6" x14ac:dyDescent="0.15">
      <c r="A28" s="12">
        <v>18</v>
      </c>
      <c r="B28" s="21" t="s">
        <v>30</v>
      </c>
      <c r="C28" s="22">
        <v>0</v>
      </c>
      <c r="D28" s="23">
        <v>265.39999999999998</v>
      </c>
      <c r="E28" s="24">
        <v>5.7</v>
      </c>
      <c r="F28" s="16">
        <v>271.09999999999997</v>
      </c>
    </row>
    <row r="29" spans="1:6" x14ac:dyDescent="0.15">
      <c r="A29" s="12">
        <v>19</v>
      </c>
      <c r="B29" s="21" t="s">
        <v>31</v>
      </c>
      <c r="C29" s="22">
        <v>0</v>
      </c>
      <c r="D29" s="23">
        <v>0</v>
      </c>
      <c r="E29" s="24">
        <v>0</v>
      </c>
      <c r="F29" s="16">
        <v>0</v>
      </c>
    </row>
    <row r="30" spans="1:6" x14ac:dyDescent="0.15">
      <c r="A30" s="12">
        <v>20</v>
      </c>
      <c r="B30" s="21" t="s">
        <v>32</v>
      </c>
      <c r="C30" s="22">
        <v>0</v>
      </c>
      <c r="D30" s="23">
        <v>0</v>
      </c>
      <c r="E30" s="24">
        <v>0</v>
      </c>
      <c r="F30" s="16">
        <v>0</v>
      </c>
    </row>
    <row r="31" spans="1:6" x14ac:dyDescent="0.15">
      <c r="A31" s="12">
        <v>21</v>
      </c>
      <c r="B31" s="21" t="s">
        <v>33</v>
      </c>
      <c r="C31" s="22">
        <v>0</v>
      </c>
      <c r="D31" s="23">
        <v>0</v>
      </c>
      <c r="E31" s="24">
        <v>0</v>
      </c>
      <c r="F31" s="16">
        <v>0</v>
      </c>
    </row>
    <row r="32" spans="1:6" x14ac:dyDescent="0.15">
      <c r="A32" s="12">
        <v>22</v>
      </c>
      <c r="B32" s="21" t="s">
        <v>34</v>
      </c>
      <c r="C32" s="22">
        <v>0</v>
      </c>
      <c r="D32" s="23">
        <v>0</v>
      </c>
      <c r="E32" s="24">
        <v>0</v>
      </c>
      <c r="F32" s="16">
        <v>0</v>
      </c>
    </row>
    <row r="33" spans="1:6" x14ac:dyDescent="0.15">
      <c r="A33" s="12">
        <v>23</v>
      </c>
      <c r="B33" s="21" t="s">
        <v>35</v>
      </c>
      <c r="C33" s="22">
        <v>0</v>
      </c>
      <c r="D33" s="23">
        <v>0</v>
      </c>
      <c r="E33" s="24">
        <v>0</v>
      </c>
      <c r="F33" s="16">
        <v>0</v>
      </c>
    </row>
    <row r="34" spans="1:6" x14ac:dyDescent="0.15">
      <c r="A34" s="12">
        <v>24</v>
      </c>
      <c r="B34" s="21" t="s">
        <v>36</v>
      </c>
      <c r="C34" s="22">
        <v>0</v>
      </c>
      <c r="D34" s="23">
        <v>0</v>
      </c>
      <c r="E34" s="24">
        <v>0</v>
      </c>
      <c r="F34" s="16">
        <v>0</v>
      </c>
    </row>
    <row r="35" spans="1:6" x14ac:dyDescent="0.15">
      <c r="A35" s="12">
        <v>25</v>
      </c>
      <c r="B35" s="21" t="s">
        <v>37</v>
      </c>
      <c r="C35" s="22">
        <v>0</v>
      </c>
      <c r="D35" s="23">
        <v>0</v>
      </c>
      <c r="E35" s="24">
        <v>0</v>
      </c>
      <c r="F35" s="16">
        <v>0</v>
      </c>
    </row>
    <row r="36" spans="1:6" x14ac:dyDescent="0.15">
      <c r="A36" s="12">
        <v>26</v>
      </c>
      <c r="B36" s="21" t="s">
        <v>38</v>
      </c>
      <c r="C36" s="22">
        <v>0</v>
      </c>
      <c r="D36" s="23">
        <v>0</v>
      </c>
      <c r="E36" s="24">
        <v>0</v>
      </c>
      <c r="F36" s="16">
        <v>0</v>
      </c>
    </row>
    <row r="37" spans="1:6" x14ac:dyDescent="0.15">
      <c r="A37" s="12">
        <v>27</v>
      </c>
      <c r="B37" s="21" t="s">
        <v>39</v>
      </c>
      <c r="C37" s="22">
        <v>0</v>
      </c>
      <c r="D37" s="23">
        <v>0</v>
      </c>
      <c r="E37" s="24">
        <v>0</v>
      </c>
      <c r="F37" s="16">
        <v>0</v>
      </c>
    </row>
    <row r="38" spans="1:6" x14ac:dyDescent="0.15">
      <c r="A38" s="12">
        <v>28</v>
      </c>
      <c r="B38" s="21" t="s">
        <v>40</v>
      </c>
      <c r="C38" s="22">
        <v>0</v>
      </c>
      <c r="D38" s="23">
        <v>0</v>
      </c>
      <c r="E38" s="24">
        <v>5492.2</v>
      </c>
      <c r="F38" s="16">
        <v>5492.2</v>
      </c>
    </row>
    <row r="39" spans="1:6" x14ac:dyDescent="0.15">
      <c r="A39" s="12">
        <v>29</v>
      </c>
      <c r="B39" s="21" t="s">
        <v>41</v>
      </c>
      <c r="C39" s="22">
        <v>1.9</v>
      </c>
      <c r="D39" s="23">
        <v>0</v>
      </c>
      <c r="E39" s="24">
        <v>0</v>
      </c>
      <c r="F39" s="16">
        <v>1.9</v>
      </c>
    </row>
    <row r="40" spans="1:6" ht="13" thickBot="1" x14ac:dyDescent="0.2">
      <c r="A40" s="25">
        <v>30</v>
      </c>
      <c r="B40" s="26" t="s">
        <v>46</v>
      </c>
      <c r="C40" s="27">
        <v>0</v>
      </c>
      <c r="D40" s="28">
        <v>10.199999999999999</v>
      </c>
      <c r="E40" s="29">
        <v>3009.3999999999996</v>
      </c>
      <c r="F40" s="30">
        <v>3019.5999999999995</v>
      </c>
    </row>
    <row r="41" spans="1:6" ht="14" thickTop="1" thickBot="1" x14ac:dyDescent="0.2">
      <c r="A41" s="31">
        <v>99</v>
      </c>
      <c r="B41" s="32" t="s">
        <v>43</v>
      </c>
      <c r="C41" s="33">
        <v>19903.800000000003</v>
      </c>
      <c r="D41" s="34">
        <v>38000.699999999997</v>
      </c>
      <c r="E41" s="34">
        <v>41349.680000000008</v>
      </c>
      <c r="F41" s="35">
        <v>99254.180000000008</v>
      </c>
    </row>
    <row r="42" spans="1:6" x14ac:dyDescent="0.15">
      <c r="B42" s="36"/>
      <c r="C42" s="37"/>
      <c r="D42" s="37"/>
      <c r="E42" s="37"/>
    </row>
    <row r="43" spans="1:6" x14ac:dyDescent="0.15">
      <c r="B43" s="36"/>
      <c r="C43" s="37"/>
      <c r="D43" s="37"/>
      <c r="E43" s="37"/>
      <c r="F43" s="38"/>
    </row>
    <row r="44" spans="1:6" x14ac:dyDescent="0.15">
      <c r="B44" s="36"/>
      <c r="C44" s="37"/>
      <c r="D44" s="37"/>
      <c r="E44" s="37"/>
      <c r="F44" s="38"/>
    </row>
    <row r="45" spans="1:6" x14ac:dyDescent="0.15">
      <c r="B45" s="36"/>
      <c r="C45" s="37"/>
      <c r="D45" s="37"/>
      <c r="E45" s="37"/>
      <c r="F45" s="38"/>
    </row>
    <row r="46" spans="1:6" x14ac:dyDescent="0.15">
      <c r="B46" s="36"/>
      <c r="C46" s="37"/>
      <c r="D46" s="37"/>
      <c r="E46" s="37"/>
      <c r="F46" s="38"/>
    </row>
    <row r="47" spans="1:6" x14ac:dyDescent="0.15">
      <c r="B47" s="36"/>
      <c r="C47" s="37"/>
      <c r="D47" s="37"/>
      <c r="E47" s="37"/>
      <c r="F47" s="38"/>
    </row>
    <row r="48" spans="1:6" x14ac:dyDescent="0.15">
      <c r="B48" s="36"/>
      <c r="C48" s="37"/>
      <c r="D48" s="37"/>
      <c r="E48" s="37"/>
      <c r="F48" s="38"/>
    </row>
    <row r="49" spans="2:6" x14ac:dyDescent="0.15">
      <c r="B49" s="36"/>
      <c r="C49" s="37"/>
      <c r="D49" s="37"/>
      <c r="E49" s="37"/>
      <c r="F49" s="38"/>
    </row>
    <row r="50" spans="2:6" x14ac:dyDescent="0.15">
      <c r="B50" s="36"/>
      <c r="C50" s="37"/>
      <c r="D50" s="37"/>
      <c r="E50" s="37"/>
      <c r="F50" s="38"/>
    </row>
    <row r="51" spans="2:6" x14ac:dyDescent="0.15">
      <c r="B51" s="36"/>
      <c r="C51" s="37"/>
      <c r="D51" s="37"/>
      <c r="E51" s="37"/>
      <c r="F51" s="38"/>
    </row>
    <row r="52" spans="2:6" x14ac:dyDescent="0.15">
      <c r="B52" s="36"/>
      <c r="C52" s="37"/>
      <c r="D52" s="37"/>
      <c r="E52" s="37"/>
      <c r="F52" s="38"/>
    </row>
    <row r="53" spans="2:6" x14ac:dyDescent="0.15">
      <c r="B53" s="36"/>
      <c r="C53" s="37"/>
      <c r="D53" s="37"/>
      <c r="E53" s="37"/>
      <c r="F53" s="38"/>
    </row>
    <row r="54" spans="2:6" x14ac:dyDescent="0.15">
      <c r="B54" s="36"/>
      <c r="C54" s="37"/>
      <c r="D54" s="37"/>
      <c r="E54" s="37"/>
      <c r="F54" s="38"/>
    </row>
    <row r="55" spans="2:6" x14ac:dyDescent="0.15">
      <c r="B55" s="36"/>
      <c r="C55" s="37"/>
      <c r="D55" s="37"/>
      <c r="E55" s="37"/>
      <c r="F55" s="38"/>
    </row>
    <row r="56" spans="2:6" x14ac:dyDescent="0.15">
      <c r="B56" s="36"/>
      <c r="C56" s="37"/>
      <c r="D56" s="37"/>
      <c r="E56" s="37"/>
      <c r="F56" s="38"/>
    </row>
    <row r="57" spans="2:6" x14ac:dyDescent="0.15">
      <c r="B57" s="36"/>
      <c r="C57" s="37"/>
      <c r="D57" s="37"/>
      <c r="E57" s="37"/>
      <c r="F57" s="38"/>
    </row>
    <row r="58" spans="2:6" x14ac:dyDescent="0.15">
      <c r="B58" s="36"/>
      <c r="C58" s="37"/>
      <c r="D58" s="37"/>
      <c r="E58" s="37"/>
      <c r="F58" s="38"/>
    </row>
    <row r="59" spans="2:6" x14ac:dyDescent="0.15">
      <c r="B59" s="36"/>
      <c r="C59" s="37"/>
      <c r="D59" s="37"/>
      <c r="E59" s="37"/>
      <c r="F59" s="38"/>
    </row>
    <row r="60" spans="2:6" x14ac:dyDescent="0.15">
      <c r="B60" s="36"/>
      <c r="C60" s="37"/>
      <c r="D60" s="37"/>
      <c r="E60" s="37"/>
      <c r="F60" s="38"/>
    </row>
    <row r="61" spans="2:6" x14ac:dyDescent="0.15">
      <c r="B61" s="36"/>
      <c r="C61" s="37"/>
      <c r="D61" s="37"/>
      <c r="E61" s="37"/>
      <c r="F61" s="38"/>
    </row>
    <row r="62" spans="2:6" x14ac:dyDescent="0.15">
      <c r="B62" s="36"/>
      <c r="C62" s="37"/>
      <c r="D62" s="37"/>
      <c r="E62" s="37"/>
      <c r="F62" s="38"/>
    </row>
    <row r="63" spans="2:6" x14ac:dyDescent="0.15">
      <c r="B63" s="36"/>
      <c r="C63" s="37"/>
      <c r="D63" s="37"/>
      <c r="E63" s="37"/>
      <c r="F63" s="38"/>
    </row>
    <row r="64" spans="2:6" x14ac:dyDescent="0.15">
      <c r="B64" s="36"/>
      <c r="C64" s="37"/>
      <c r="D64" s="37"/>
      <c r="E64" s="37"/>
      <c r="F64" s="38"/>
    </row>
    <row r="65" spans="2:6" x14ac:dyDescent="0.15">
      <c r="B65" s="36"/>
      <c r="C65" s="37"/>
      <c r="D65" s="37"/>
      <c r="E65" s="37"/>
      <c r="F65" s="38"/>
    </row>
    <row r="66" spans="2:6" x14ac:dyDescent="0.15">
      <c r="B66" s="36"/>
      <c r="C66" s="37"/>
      <c r="D66" s="37"/>
      <c r="E66" s="37"/>
      <c r="F66" s="38"/>
    </row>
    <row r="67" spans="2:6" x14ac:dyDescent="0.15">
      <c r="B67" s="36"/>
      <c r="C67" s="37"/>
      <c r="D67" s="37"/>
      <c r="E67" s="37"/>
      <c r="F67" s="38"/>
    </row>
    <row r="68" spans="2:6" x14ac:dyDescent="0.15">
      <c r="B68" s="36"/>
      <c r="C68" s="37"/>
      <c r="D68" s="37"/>
      <c r="E68" s="37"/>
      <c r="F68" s="38"/>
    </row>
    <row r="69" spans="2:6" x14ac:dyDescent="0.15">
      <c r="B69" s="36"/>
      <c r="C69" s="37"/>
      <c r="D69" s="37"/>
      <c r="E69" s="37"/>
      <c r="F69" s="38"/>
    </row>
    <row r="70" spans="2:6" x14ac:dyDescent="0.15">
      <c r="B70" s="36"/>
      <c r="C70" s="37"/>
      <c r="D70" s="37"/>
      <c r="E70" s="37"/>
      <c r="F70" s="38"/>
    </row>
    <row r="71" spans="2:6" x14ac:dyDescent="0.15">
      <c r="B71" s="36"/>
      <c r="C71" s="37"/>
      <c r="D71" s="37"/>
      <c r="E71" s="37"/>
      <c r="F71" s="38"/>
    </row>
    <row r="72" spans="2:6" x14ac:dyDescent="0.15">
      <c r="B72" s="36"/>
      <c r="C72" s="37"/>
      <c r="D72" s="37"/>
      <c r="E72" s="37"/>
      <c r="F72" s="38"/>
    </row>
    <row r="73" spans="2:6" x14ac:dyDescent="0.15">
      <c r="B73" s="36"/>
      <c r="C73" s="37"/>
      <c r="D73" s="37"/>
      <c r="E73" s="37"/>
      <c r="F73" s="38"/>
    </row>
    <row r="74" spans="2:6" x14ac:dyDescent="0.15">
      <c r="B74" s="36"/>
      <c r="C74" s="37"/>
      <c r="D74" s="37"/>
      <c r="E74" s="37"/>
      <c r="F74" s="38"/>
    </row>
    <row r="75" spans="2:6" x14ac:dyDescent="0.15">
      <c r="B75" s="36"/>
      <c r="C75" s="37"/>
      <c r="D75" s="37"/>
      <c r="E75" s="37"/>
      <c r="F75" s="38"/>
    </row>
    <row r="76" spans="2:6" x14ac:dyDescent="0.15">
      <c r="B76" s="36"/>
      <c r="C76" s="37"/>
      <c r="D76" s="37"/>
      <c r="E76" s="37"/>
      <c r="F76" s="38"/>
    </row>
    <row r="77" spans="2:6" x14ac:dyDescent="0.15">
      <c r="B77" s="36"/>
      <c r="C77" s="37"/>
      <c r="D77" s="37"/>
      <c r="E77" s="37"/>
      <c r="F77" s="38"/>
    </row>
    <row r="78" spans="2:6" x14ac:dyDescent="0.15">
      <c r="B78" s="36"/>
      <c r="C78" s="37"/>
      <c r="D78" s="37"/>
      <c r="E78" s="37"/>
      <c r="F78" s="38"/>
    </row>
    <row r="79" spans="2:6" x14ac:dyDescent="0.15">
      <c r="B79" s="36"/>
      <c r="C79" s="37"/>
      <c r="D79" s="37"/>
      <c r="E79" s="37"/>
      <c r="F79" s="38"/>
    </row>
    <row r="80" spans="2:6" x14ac:dyDescent="0.15">
      <c r="B80" s="36"/>
      <c r="C80" s="37"/>
      <c r="D80" s="37"/>
      <c r="E80" s="37"/>
      <c r="F80" s="38"/>
    </row>
    <row r="81" spans="2:6" x14ac:dyDescent="0.15">
      <c r="B81" s="36"/>
      <c r="C81" s="37"/>
      <c r="D81" s="37"/>
      <c r="E81" s="37"/>
      <c r="F81" s="38"/>
    </row>
    <row r="82" spans="2:6" x14ac:dyDescent="0.15">
      <c r="B82" s="36"/>
      <c r="C82" s="37"/>
      <c r="D82" s="37"/>
      <c r="E82" s="37"/>
      <c r="F82" s="38"/>
    </row>
    <row r="83" spans="2:6" x14ac:dyDescent="0.15">
      <c r="B83" s="36"/>
      <c r="C83" s="37"/>
      <c r="D83" s="37"/>
      <c r="E83" s="37"/>
      <c r="F83" s="38"/>
    </row>
    <row r="84" spans="2:6" x14ac:dyDescent="0.15">
      <c r="B84" s="36"/>
      <c r="C84" s="37"/>
      <c r="D84" s="37"/>
      <c r="E84" s="37"/>
      <c r="F84" s="38"/>
    </row>
    <row r="85" spans="2:6" x14ac:dyDescent="0.15">
      <c r="B85" s="36"/>
      <c r="C85" s="37"/>
      <c r="D85" s="37"/>
      <c r="E85" s="37"/>
      <c r="F85" s="38"/>
    </row>
    <row r="86" spans="2:6" x14ac:dyDescent="0.15">
      <c r="B86" s="36"/>
      <c r="C86" s="37"/>
      <c r="D86" s="37"/>
      <c r="E86" s="37"/>
      <c r="F86" s="38"/>
    </row>
    <row r="87" spans="2:6" x14ac:dyDescent="0.15">
      <c r="B87" s="36"/>
      <c r="C87" s="37"/>
      <c r="D87" s="37"/>
      <c r="E87" s="37"/>
      <c r="F87" s="38"/>
    </row>
    <row r="88" spans="2:6" x14ac:dyDescent="0.15">
      <c r="B88" s="36"/>
      <c r="C88" s="37"/>
      <c r="D88" s="37"/>
      <c r="E88" s="37"/>
      <c r="F88" s="38"/>
    </row>
    <row r="89" spans="2:6" x14ac:dyDescent="0.15">
      <c r="B89" s="36"/>
      <c r="C89" s="37"/>
      <c r="D89" s="37"/>
      <c r="E89" s="37"/>
      <c r="F89" s="38"/>
    </row>
    <row r="90" spans="2:6" x14ac:dyDescent="0.15">
      <c r="B90" s="36"/>
      <c r="C90" s="37"/>
      <c r="D90" s="37"/>
      <c r="E90" s="37"/>
      <c r="F90" s="38"/>
    </row>
    <row r="91" spans="2:6" x14ac:dyDescent="0.15">
      <c r="B91" s="36"/>
      <c r="C91" s="37"/>
      <c r="D91" s="37"/>
      <c r="E91" s="37"/>
      <c r="F91" s="38"/>
    </row>
    <row r="92" spans="2:6" x14ac:dyDescent="0.15">
      <c r="B92" s="36"/>
      <c r="C92" s="37"/>
      <c r="D92" s="37"/>
      <c r="E92" s="37"/>
      <c r="F92" s="38"/>
    </row>
    <row r="93" spans="2:6" x14ac:dyDescent="0.15">
      <c r="B93" s="36"/>
      <c r="C93" s="37"/>
      <c r="D93" s="37"/>
      <c r="E93" s="37"/>
      <c r="F93" s="38"/>
    </row>
    <row r="94" spans="2:6" x14ac:dyDescent="0.15">
      <c r="B94" s="36"/>
      <c r="C94" s="37"/>
      <c r="D94" s="37"/>
      <c r="E94" s="37"/>
      <c r="F94" s="38"/>
    </row>
    <row r="95" spans="2:6" x14ac:dyDescent="0.15">
      <c r="B95" s="36"/>
      <c r="C95" s="37"/>
      <c r="D95" s="37"/>
      <c r="E95" s="37"/>
      <c r="F95" s="38"/>
    </row>
    <row r="96" spans="2:6" x14ac:dyDescent="0.15">
      <c r="B96" s="36"/>
      <c r="C96" s="37"/>
      <c r="D96" s="37"/>
      <c r="E96" s="37"/>
      <c r="F96" s="38"/>
    </row>
    <row r="97" spans="2:6" x14ac:dyDescent="0.15">
      <c r="B97" s="36"/>
      <c r="C97" s="37"/>
      <c r="D97" s="37"/>
      <c r="E97" s="37"/>
      <c r="F97" s="38"/>
    </row>
    <row r="98" spans="2:6" x14ac:dyDescent="0.15">
      <c r="B98" s="36"/>
      <c r="C98" s="37"/>
      <c r="D98" s="37"/>
      <c r="E98" s="37"/>
      <c r="F98" s="38"/>
    </row>
    <row r="99" spans="2:6" x14ac:dyDescent="0.15">
      <c r="B99" s="36"/>
      <c r="C99" s="37"/>
      <c r="D99" s="37"/>
      <c r="E99" s="37"/>
      <c r="F99" s="38"/>
    </row>
    <row r="100" spans="2:6" x14ac:dyDescent="0.15">
      <c r="B100" s="36"/>
      <c r="C100" s="37"/>
      <c r="D100" s="37"/>
      <c r="E100" s="37"/>
      <c r="F100" s="38"/>
    </row>
    <row r="101" spans="2:6" x14ac:dyDescent="0.15">
      <c r="B101" s="36"/>
      <c r="C101" s="37"/>
      <c r="D101" s="37"/>
      <c r="E101" s="37"/>
      <c r="F101" s="38"/>
    </row>
    <row r="102" spans="2:6" x14ac:dyDescent="0.15">
      <c r="B102" s="36"/>
      <c r="C102" s="37"/>
      <c r="D102" s="37"/>
      <c r="E102" s="37"/>
      <c r="F102" s="38"/>
    </row>
    <row r="103" spans="2:6" x14ac:dyDescent="0.15">
      <c r="B103" s="36"/>
      <c r="C103" s="37"/>
      <c r="D103" s="37"/>
      <c r="E103" s="37"/>
      <c r="F103" s="38"/>
    </row>
    <row r="104" spans="2:6" x14ac:dyDescent="0.15">
      <c r="B104" s="36"/>
      <c r="C104" s="37"/>
      <c r="D104" s="37"/>
      <c r="E104" s="37"/>
      <c r="F104" s="38"/>
    </row>
    <row r="105" spans="2:6" x14ac:dyDescent="0.15">
      <c r="B105" s="36"/>
      <c r="C105" s="37"/>
      <c r="D105" s="37"/>
      <c r="E105" s="37"/>
      <c r="F105" s="38"/>
    </row>
    <row r="106" spans="2:6" x14ac:dyDescent="0.15">
      <c r="B106" s="36"/>
      <c r="C106" s="37"/>
      <c r="D106" s="37"/>
      <c r="E106" s="37"/>
      <c r="F106" s="38"/>
    </row>
    <row r="107" spans="2:6" x14ac:dyDescent="0.15">
      <c r="B107" s="36"/>
      <c r="C107" s="37"/>
      <c r="D107" s="37"/>
      <c r="E107" s="37"/>
      <c r="F107" s="38"/>
    </row>
    <row r="108" spans="2:6" x14ac:dyDescent="0.15">
      <c r="B108" s="36"/>
      <c r="C108" s="36"/>
      <c r="D108" s="36"/>
      <c r="E108" s="36"/>
      <c r="F108" s="39"/>
    </row>
    <row r="109" spans="2:6" x14ac:dyDescent="0.15">
      <c r="B109" s="36"/>
      <c r="C109" s="36"/>
      <c r="D109" s="36"/>
      <c r="E109" s="36"/>
      <c r="F109" s="39"/>
    </row>
    <row r="110" spans="2:6" x14ac:dyDescent="0.15">
      <c r="B110" s="36"/>
      <c r="C110" s="36"/>
      <c r="D110" s="36"/>
      <c r="E110" s="36"/>
      <c r="F110" s="39"/>
    </row>
    <row r="111" spans="2:6" x14ac:dyDescent="0.15">
      <c r="B111" s="36"/>
      <c r="C111" s="36"/>
      <c r="D111" s="36"/>
      <c r="E111" s="36"/>
      <c r="F111" s="39"/>
    </row>
    <row r="112" spans="2:6" x14ac:dyDescent="0.15">
      <c r="B112" s="36"/>
      <c r="C112" s="36"/>
      <c r="D112" s="36"/>
      <c r="E112" s="36"/>
      <c r="F112" s="39"/>
    </row>
    <row r="113" spans="2:6" x14ac:dyDescent="0.15">
      <c r="B113" s="36"/>
      <c r="C113" s="36"/>
      <c r="D113" s="36"/>
      <c r="E113" s="36"/>
      <c r="F113" s="39"/>
    </row>
    <row r="114" spans="2:6" x14ac:dyDescent="0.15">
      <c r="B114" s="36"/>
      <c r="C114" s="36"/>
      <c r="D114" s="36"/>
      <c r="E114" s="36"/>
      <c r="F114" s="39"/>
    </row>
    <row r="115" spans="2:6" x14ac:dyDescent="0.15">
      <c r="B115" s="36"/>
      <c r="C115" s="36"/>
      <c r="D115" s="36"/>
      <c r="E115" s="36"/>
      <c r="F115" s="39"/>
    </row>
    <row r="116" spans="2:6" x14ac:dyDescent="0.15">
      <c r="B116" s="36"/>
      <c r="C116" s="36"/>
      <c r="D116" s="36"/>
      <c r="E116" s="36"/>
      <c r="F116" s="39"/>
    </row>
    <row r="117" spans="2:6" x14ac:dyDescent="0.15">
      <c r="B117" s="36"/>
      <c r="C117" s="36"/>
      <c r="D117" s="36"/>
      <c r="E117" s="36"/>
      <c r="F117" s="39"/>
    </row>
    <row r="118" spans="2:6" x14ac:dyDescent="0.15">
      <c r="B118" s="36"/>
      <c r="C118" s="36"/>
      <c r="D118" s="36"/>
      <c r="E118" s="36"/>
      <c r="F118" s="39"/>
    </row>
    <row r="119" spans="2:6" x14ac:dyDescent="0.15">
      <c r="B119" s="36"/>
      <c r="C119" s="36"/>
      <c r="D119" s="36"/>
      <c r="E119" s="36"/>
      <c r="F119" s="39"/>
    </row>
    <row r="120" spans="2:6" x14ac:dyDescent="0.15">
      <c r="B120" s="36"/>
      <c r="C120" s="36"/>
      <c r="D120" s="36"/>
      <c r="E120" s="36"/>
      <c r="F120" s="39"/>
    </row>
    <row r="121" spans="2:6" x14ac:dyDescent="0.15">
      <c r="B121" s="36"/>
      <c r="C121" s="36"/>
      <c r="D121" s="36"/>
      <c r="E121" s="36"/>
      <c r="F121" s="39"/>
    </row>
    <row r="122" spans="2:6" x14ac:dyDescent="0.15">
      <c r="B122" s="36"/>
      <c r="C122" s="36"/>
      <c r="D122" s="36"/>
      <c r="E122" s="36"/>
      <c r="F122" s="39"/>
    </row>
    <row r="123" spans="2:6" x14ac:dyDescent="0.15">
      <c r="B123" s="36"/>
      <c r="C123" s="36"/>
      <c r="D123" s="36"/>
      <c r="E123" s="36"/>
      <c r="F123" s="39"/>
    </row>
    <row r="124" spans="2:6" x14ac:dyDescent="0.15">
      <c r="B124" s="36"/>
      <c r="C124" s="36"/>
      <c r="D124" s="36"/>
      <c r="E124" s="36"/>
      <c r="F124" s="39"/>
    </row>
    <row r="125" spans="2:6" x14ac:dyDescent="0.15">
      <c r="B125" s="36"/>
      <c r="C125" s="36"/>
      <c r="D125" s="36"/>
      <c r="E125" s="36"/>
      <c r="F125" s="39"/>
    </row>
    <row r="126" spans="2:6" x14ac:dyDescent="0.15">
      <c r="B126" s="36"/>
      <c r="C126" s="36"/>
      <c r="D126" s="36"/>
      <c r="E126" s="36"/>
      <c r="F126" s="39"/>
    </row>
    <row r="127" spans="2:6" x14ac:dyDescent="0.15">
      <c r="B127" s="36"/>
      <c r="C127" s="36"/>
      <c r="D127" s="36"/>
      <c r="E127" s="36"/>
      <c r="F127" s="39"/>
    </row>
    <row r="128" spans="2:6" x14ac:dyDescent="0.15">
      <c r="B128" s="36"/>
      <c r="C128" s="36"/>
      <c r="D128" s="36"/>
      <c r="E128" s="36"/>
      <c r="F128" s="39"/>
    </row>
    <row r="129" spans="2:6" x14ac:dyDescent="0.15">
      <c r="B129" s="36"/>
      <c r="C129" s="36"/>
      <c r="D129" s="36"/>
      <c r="E129" s="36"/>
      <c r="F129" s="39"/>
    </row>
    <row r="130" spans="2:6" x14ac:dyDescent="0.15">
      <c r="B130" s="36"/>
      <c r="C130" s="36"/>
      <c r="D130" s="36"/>
      <c r="E130" s="36"/>
      <c r="F130" s="39"/>
    </row>
    <row r="131" spans="2:6" x14ac:dyDescent="0.15">
      <c r="B131" s="36"/>
      <c r="C131" s="36"/>
      <c r="D131" s="36"/>
      <c r="E131" s="36"/>
      <c r="F131" s="39"/>
    </row>
    <row r="132" spans="2:6" x14ac:dyDescent="0.15">
      <c r="B132" s="36"/>
      <c r="C132" s="36"/>
      <c r="D132" s="36"/>
      <c r="E132" s="36"/>
      <c r="F132" s="39"/>
    </row>
    <row r="133" spans="2:6" x14ac:dyDescent="0.15">
      <c r="B133" s="36"/>
      <c r="C133" s="36"/>
      <c r="D133" s="36"/>
      <c r="E133" s="36"/>
      <c r="F133" s="39"/>
    </row>
    <row r="134" spans="2:6" x14ac:dyDescent="0.15">
      <c r="B134" s="36"/>
      <c r="C134" s="36"/>
      <c r="D134" s="36"/>
      <c r="E134" s="36"/>
      <c r="F134" s="39"/>
    </row>
    <row r="135" spans="2:6" x14ac:dyDescent="0.15">
      <c r="B135" s="36"/>
      <c r="C135" s="36"/>
      <c r="D135" s="36"/>
      <c r="E135" s="36"/>
      <c r="F135" s="39"/>
    </row>
    <row r="136" spans="2:6" x14ac:dyDescent="0.15">
      <c r="B136" s="36"/>
      <c r="C136" s="36"/>
      <c r="D136" s="36"/>
      <c r="E136" s="36"/>
      <c r="F136" s="39"/>
    </row>
    <row r="137" spans="2:6" x14ac:dyDescent="0.15">
      <c r="B137" s="36"/>
    </row>
    <row r="138" spans="2:6" x14ac:dyDescent="0.15">
      <c r="B138" s="36"/>
    </row>
    <row r="139" spans="2:6" x14ac:dyDescent="0.15">
      <c r="B139" s="36"/>
    </row>
    <row r="140" spans="2:6" x14ac:dyDescent="0.15">
      <c r="B140" s="36"/>
    </row>
    <row r="141" spans="2:6" x14ac:dyDescent="0.15">
      <c r="B141" s="36"/>
    </row>
    <row r="142" spans="2:6" x14ac:dyDescent="0.15">
      <c r="B142" s="36"/>
    </row>
    <row r="143" spans="2:6" x14ac:dyDescent="0.15">
      <c r="B143" s="36"/>
    </row>
    <row r="144" spans="2:6" x14ac:dyDescent="0.15">
      <c r="B144" s="36"/>
    </row>
    <row r="145" spans="2:2" x14ac:dyDescent="0.15">
      <c r="B145" s="36"/>
    </row>
    <row r="146" spans="2:2" x14ac:dyDescent="0.15">
      <c r="B146" s="36"/>
    </row>
    <row r="147" spans="2:2" x14ac:dyDescent="0.15">
      <c r="B147" s="36"/>
    </row>
    <row r="148" spans="2:2" x14ac:dyDescent="0.15">
      <c r="B148" s="36"/>
    </row>
    <row r="149" spans="2:2" x14ac:dyDescent="0.15">
      <c r="B149" s="36"/>
    </row>
    <row r="150" spans="2:2" x14ac:dyDescent="0.15">
      <c r="B150" s="36"/>
    </row>
    <row r="151" spans="2:2" x14ac:dyDescent="0.15">
      <c r="B151" s="36"/>
    </row>
    <row r="152" spans="2:2" x14ac:dyDescent="0.15">
      <c r="B152" s="36"/>
    </row>
    <row r="153" spans="2:2" x14ac:dyDescent="0.15">
      <c r="B153" s="36"/>
    </row>
    <row r="154" spans="2:2" x14ac:dyDescent="0.15">
      <c r="B154" s="36"/>
    </row>
    <row r="155" spans="2:2" x14ac:dyDescent="0.15">
      <c r="B155" s="36"/>
    </row>
    <row r="156" spans="2:2" x14ac:dyDescent="0.15">
      <c r="B156" s="36"/>
    </row>
    <row r="157" spans="2:2" x14ac:dyDescent="0.15">
      <c r="B157" s="36"/>
    </row>
    <row r="158" spans="2:2" x14ac:dyDescent="0.15">
      <c r="B158" s="36"/>
    </row>
    <row r="159" spans="2:2" x14ac:dyDescent="0.15">
      <c r="B159" s="36"/>
    </row>
    <row r="160" spans="2:2" x14ac:dyDescent="0.15">
      <c r="B160" s="36"/>
    </row>
    <row r="161" spans="2:2" x14ac:dyDescent="0.15">
      <c r="B161" s="36"/>
    </row>
    <row r="162" spans="2:2" x14ac:dyDescent="0.15">
      <c r="B162" s="36"/>
    </row>
    <row r="163" spans="2:2" x14ac:dyDescent="0.15">
      <c r="B163" s="36"/>
    </row>
    <row r="164" spans="2:2" x14ac:dyDescent="0.15">
      <c r="B164" s="36"/>
    </row>
    <row r="165" spans="2:2" x14ac:dyDescent="0.15">
      <c r="B165" s="36"/>
    </row>
    <row r="166" spans="2:2" x14ac:dyDescent="0.15">
      <c r="B166" s="36"/>
    </row>
    <row r="167" spans="2:2" x14ac:dyDescent="0.15">
      <c r="B167" s="36"/>
    </row>
    <row r="168" spans="2:2" x14ac:dyDescent="0.15">
      <c r="B168" s="36"/>
    </row>
    <row r="169" spans="2:2" x14ac:dyDescent="0.15">
      <c r="B169" s="36"/>
    </row>
    <row r="170" spans="2:2" x14ac:dyDescent="0.15">
      <c r="B170" s="36"/>
    </row>
    <row r="171" spans="2:2" x14ac:dyDescent="0.15">
      <c r="B171" s="36"/>
    </row>
    <row r="172" spans="2:2" x14ac:dyDescent="0.15">
      <c r="B172" s="36"/>
    </row>
    <row r="173" spans="2:2" x14ac:dyDescent="0.15">
      <c r="B173" s="36"/>
    </row>
    <row r="174" spans="2:2" x14ac:dyDescent="0.15">
      <c r="B174" s="36"/>
    </row>
    <row r="175" spans="2:2" x14ac:dyDescent="0.15">
      <c r="B175" s="36"/>
    </row>
    <row r="176" spans="2:2" x14ac:dyDescent="0.15">
      <c r="B176" s="36"/>
    </row>
    <row r="177" spans="2:2" x14ac:dyDescent="0.15">
      <c r="B177" s="36"/>
    </row>
    <row r="178" spans="2:2" x14ac:dyDescent="0.15">
      <c r="B178" s="36"/>
    </row>
    <row r="179" spans="2:2" x14ac:dyDescent="0.15">
      <c r="B179" s="36"/>
    </row>
    <row r="180" spans="2:2" x14ac:dyDescent="0.15">
      <c r="B180" s="36"/>
    </row>
    <row r="181" spans="2:2" x14ac:dyDescent="0.15">
      <c r="B181" s="36"/>
    </row>
    <row r="182" spans="2:2" x14ac:dyDescent="0.15">
      <c r="B182" s="36"/>
    </row>
    <row r="183" spans="2:2" x14ac:dyDescent="0.15">
      <c r="B183" s="36"/>
    </row>
    <row r="184" spans="2:2" x14ac:dyDescent="0.15">
      <c r="B184" s="36"/>
    </row>
    <row r="185" spans="2:2" x14ac:dyDescent="0.15">
      <c r="B185" s="36"/>
    </row>
    <row r="186" spans="2:2" x14ac:dyDescent="0.15">
      <c r="B186" s="36"/>
    </row>
    <row r="187" spans="2:2" x14ac:dyDescent="0.15">
      <c r="B187" s="36"/>
    </row>
    <row r="188" spans="2:2" x14ac:dyDescent="0.15">
      <c r="B188" s="36"/>
    </row>
    <row r="189" spans="2:2" x14ac:dyDescent="0.15">
      <c r="B189" s="36"/>
    </row>
    <row r="190" spans="2:2" x14ac:dyDescent="0.15">
      <c r="B190" s="36"/>
    </row>
    <row r="191" spans="2:2" x14ac:dyDescent="0.15">
      <c r="B191" s="36"/>
    </row>
    <row r="192" spans="2:2" x14ac:dyDescent="0.15">
      <c r="B192" s="36"/>
    </row>
  </sheetData>
  <sheetProtection sheet="1" objects="1" scenarios="1"/>
  <mergeCells count="10">
    <mergeCell ref="C8:C11"/>
    <mergeCell ref="D8:D11"/>
    <mergeCell ref="E8:E11"/>
    <mergeCell ref="F8:F11"/>
    <mergeCell ref="A1:F1"/>
    <mergeCell ref="A2:F2"/>
    <mergeCell ref="A3:F3"/>
    <mergeCell ref="A4:F4"/>
    <mergeCell ref="A5:F5"/>
    <mergeCell ref="A6:F6"/>
  </mergeCells>
  <printOptions horizontalCentered="1"/>
  <pageMargins left="0.25" right="0.25" top="0.48" bottom="0.37" header="0.3" footer="0.21"/>
  <pageSetup scale="91"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FB531-0A62-4992-AA8D-FBD3AA12DACD}">
  <dimension ref="A1:F192"/>
  <sheetViews>
    <sheetView workbookViewId="0">
      <selection sqref="A1:F1"/>
    </sheetView>
  </sheetViews>
  <sheetFormatPr baseColWidth="10" defaultColWidth="8.83203125" defaultRowHeight="12" x14ac:dyDescent="0.15"/>
  <cols>
    <col min="1" max="1" width="4.83203125" style="3" customWidth="1"/>
    <col min="2" max="2" width="38.83203125" style="1" bestFit="1" customWidth="1"/>
    <col min="3" max="5" width="12.83203125" style="1" customWidth="1"/>
    <col min="6" max="6" width="12.83203125" style="19" customWidth="1"/>
    <col min="7" max="7" width="8.83203125" style="1"/>
    <col min="8" max="8" width="11.1640625" style="1" bestFit="1" customWidth="1"/>
    <col min="9" max="16384" width="8.83203125" style="1"/>
  </cols>
  <sheetData>
    <row r="1" spans="1:6" x14ac:dyDescent="0.15">
      <c r="A1" s="125" t="s">
        <v>0</v>
      </c>
      <c r="B1" s="125"/>
      <c r="C1" s="125"/>
      <c r="D1" s="125"/>
      <c r="E1" s="125"/>
      <c r="F1" s="125"/>
    </row>
    <row r="2" spans="1:6" x14ac:dyDescent="0.15">
      <c r="A2" s="126" t="str">
        <f>'[14]Cover Page'!B12</f>
        <v>Univ of Illinois at Urbana-Champaign</v>
      </c>
      <c r="B2" s="126"/>
      <c r="C2" s="126"/>
      <c r="D2" s="126"/>
      <c r="E2" s="126"/>
      <c r="F2" s="126"/>
    </row>
    <row r="3" spans="1:6" x14ac:dyDescent="0.15">
      <c r="A3" s="125" t="s">
        <v>1</v>
      </c>
      <c r="B3" s="125"/>
      <c r="C3" s="125"/>
      <c r="D3" s="125"/>
      <c r="E3" s="125"/>
      <c r="F3" s="125"/>
    </row>
    <row r="4" spans="1:6" x14ac:dyDescent="0.15">
      <c r="A4" s="126" t="s">
        <v>2</v>
      </c>
      <c r="B4" s="126"/>
      <c r="C4" s="126"/>
      <c r="D4" s="126"/>
      <c r="E4" s="126"/>
      <c r="F4" s="126"/>
    </row>
    <row r="5" spans="1:6" x14ac:dyDescent="0.15">
      <c r="A5" s="125" t="str">
        <f>CSU!A5</f>
        <v>2021</v>
      </c>
      <c r="B5" s="129"/>
      <c r="C5" s="129"/>
      <c r="D5" s="129"/>
      <c r="E5" s="129"/>
      <c r="F5" s="129"/>
    </row>
    <row r="6" spans="1:6" x14ac:dyDescent="0.15">
      <c r="A6" s="128"/>
      <c r="B6" s="128"/>
      <c r="C6" s="128"/>
      <c r="D6" s="128"/>
      <c r="E6" s="128"/>
      <c r="F6" s="128"/>
    </row>
    <row r="7" spans="1:6" ht="13" thickBot="1" x14ac:dyDescent="0.2">
      <c r="A7" s="2" t="s">
        <v>3</v>
      </c>
      <c r="B7" s="2" t="s">
        <v>4</v>
      </c>
      <c r="C7" s="2" t="s">
        <v>5</v>
      </c>
      <c r="D7" s="2" t="s">
        <v>6</v>
      </c>
      <c r="E7" s="2" t="s">
        <v>7</v>
      </c>
      <c r="F7" s="2" t="s">
        <v>8</v>
      </c>
    </row>
    <row r="8" spans="1:6" x14ac:dyDescent="0.15">
      <c r="B8" s="4"/>
      <c r="C8" s="119" t="s">
        <v>9</v>
      </c>
      <c r="D8" s="121" t="s">
        <v>10</v>
      </c>
      <c r="E8" s="121" t="s">
        <v>11</v>
      </c>
      <c r="F8" s="123" t="s">
        <v>12</v>
      </c>
    </row>
    <row r="9" spans="1:6" x14ac:dyDescent="0.15">
      <c r="C9" s="120"/>
      <c r="D9" s="122"/>
      <c r="E9" s="122"/>
      <c r="F9" s="124"/>
    </row>
    <row r="10" spans="1:6" x14ac:dyDescent="0.15">
      <c r="C10" s="120"/>
      <c r="D10" s="122"/>
      <c r="E10" s="122"/>
      <c r="F10" s="124"/>
    </row>
    <row r="11" spans="1:6" ht="13" thickBot="1" x14ac:dyDescent="0.2">
      <c r="B11" s="5" t="s">
        <v>13</v>
      </c>
      <c r="C11" s="120"/>
      <c r="D11" s="122"/>
      <c r="E11" s="122"/>
      <c r="F11" s="124"/>
    </row>
    <row r="12" spans="1:6" x14ac:dyDescent="0.15">
      <c r="A12" s="6">
        <v>1</v>
      </c>
      <c r="B12" s="7" t="s">
        <v>14</v>
      </c>
      <c r="C12" s="8">
        <v>226330.5</v>
      </c>
      <c r="D12" s="41">
        <v>450364.9</v>
      </c>
      <c r="E12" s="10">
        <v>396778.7</v>
      </c>
      <c r="F12" s="11">
        <v>1073474.1000000001</v>
      </c>
    </row>
    <row r="13" spans="1:6" x14ac:dyDescent="0.15">
      <c r="A13" s="12">
        <v>3</v>
      </c>
      <c r="B13" s="13" t="s">
        <v>15</v>
      </c>
      <c r="C13" s="14">
        <v>3666.6</v>
      </c>
      <c r="D13" s="1">
        <v>7950.7</v>
      </c>
      <c r="E13" s="15">
        <v>5981.4</v>
      </c>
      <c r="F13" s="16">
        <v>17598.699999999997</v>
      </c>
    </row>
    <row r="14" spans="1:6" x14ac:dyDescent="0.15">
      <c r="A14" s="12">
        <v>4</v>
      </c>
      <c r="B14" s="13" t="s">
        <v>16</v>
      </c>
      <c r="C14" s="14">
        <v>12998.8</v>
      </c>
      <c r="D14" s="1">
        <v>147192.29999999999</v>
      </c>
      <c r="E14" s="15">
        <v>388484.14</v>
      </c>
      <c r="F14" s="16">
        <v>548675.24</v>
      </c>
    </row>
    <row r="15" spans="1:6" x14ac:dyDescent="0.15">
      <c r="A15" s="12">
        <v>5</v>
      </c>
      <c r="B15" s="13" t="s">
        <v>17</v>
      </c>
      <c r="C15" s="14">
        <v>0</v>
      </c>
      <c r="D15" s="1">
        <v>829.9</v>
      </c>
      <c r="E15" s="15">
        <v>16100</v>
      </c>
      <c r="F15" s="16">
        <v>16929.900000000001</v>
      </c>
    </row>
    <row r="16" spans="1:6" x14ac:dyDescent="0.15">
      <c r="A16" s="12">
        <v>6</v>
      </c>
      <c r="B16" s="13" t="s">
        <v>18</v>
      </c>
      <c r="C16" s="14">
        <v>0</v>
      </c>
      <c r="D16" s="1">
        <v>8581.7999999999993</v>
      </c>
      <c r="E16" s="15">
        <v>50364.6</v>
      </c>
      <c r="F16" s="16">
        <v>58946.399999999994</v>
      </c>
    </row>
    <row r="17" spans="1:6" x14ac:dyDescent="0.15">
      <c r="A17" s="12">
        <v>7</v>
      </c>
      <c r="B17" s="13" t="s">
        <v>19</v>
      </c>
      <c r="C17" s="14">
        <v>0</v>
      </c>
      <c r="D17" s="1">
        <v>27544.5</v>
      </c>
      <c r="E17" s="15">
        <v>51443.839999999997</v>
      </c>
      <c r="F17" s="16">
        <v>78988.34</v>
      </c>
    </row>
    <row r="18" spans="1:6" x14ac:dyDescent="0.15">
      <c r="A18" s="12">
        <v>8</v>
      </c>
      <c r="B18" s="13" t="s">
        <v>20</v>
      </c>
      <c r="C18" s="14">
        <v>0</v>
      </c>
      <c r="D18" s="1">
        <v>150779.1</v>
      </c>
      <c r="E18" s="15">
        <v>173366.2</v>
      </c>
      <c r="F18" s="16">
        <v>324145.30000000005</v>
      </c>
    </row>
    <row r="19" spans="1:6" x14ac:dyDescent="0.15">
      <c r="A19" s="12">
        <v>9</v>
      </c>
      <c r="B19" s="13" t="s">
        <v>21</v>
      </c>
      <c r="C19" s="14">
        <v>0</v>
      </c>
      <c r="D19" s="1">
        <v>7115.4</v>
      </c>
      <c r="E19" s="15">
        <v>10736.24</v>
      </c>
      <c r="F19" s="16">
        <v>17851.64</v>
      </c>
    </row>
    <row r="20" spans="1:6" x14ac:dyDescent="0.15">
      <c r="A20" s="12">
        <v>10</v>
      </c>
      <c r="B20" s="13" t="s">
        <v>22</v>
      </c>
      <c r="C20" s="14">
        <v>0</v>
      </c>
      <c r="D20" s="1">
        <v>351.5</v>
      </c>
      <c r="E20" s="15">
        <v>1875.74</v>
      </c>
      <c r="F20" s="16">
        <v>2227.2399999999998</v>
      </c>
    </row>
    <row r="21" spans="1:6" x14ac:dyDescent="0.15">
      <c r="A21" s="12">
        <v>11</v>
      </c>
      <c r="B21" s="13" t="s">
        <v>23</v>
      </c>
      <c r="C21" s="14">
        <v>0</v>
      </c>
      <c r="D21" s="1">
        <v>0</v>
      </c>
      <c r="E21" s="15">
        <v>0</v>
      </c>
      <c r="F21" s="16">
        <v>0</v>
      </c>
    </row>
    <row r="22" spans="1:6" x14ac:dyDescent="0.15">
      <c r="A22" s="12">
        <v>12</v>
      </c>
      <c r="B22" s="13" t="s">
        <v>24</v>
      </c>
      <c r="C22" s="14">
        <v>0</v>
      </c>
      <c r="D22" s="1">
        <v>489.7</v>
      </c>
      <c r="E22" s="15">
        <v>3643.3</v>
      </c>
      <c r="F22" s="16">
        <v>4133</v>
      </c>
    </row>
    <row r="23" spans="1:6" x14ac:dyDescent="0.15">
      <c r="A23" s="12">
        <v>13</v>
      </c>
      <c r="B23" s="13" t="s">
        <v>25</v>
      </c>
      <c r="C23" s="14">
        <v>0</v>
      </c>
      <c r="D23" s="1">
        <v>0</v>
      </c>
      <c r="E23" s="15">
        <v>0</v>
      </c>
      <c r="F23" s="16">
        <v>0</v>
      </c>
    </row>
    <row r="24" spans="1:6" x14ac:dyDescent="0.15">
      <c r="A24" s="12">
        <v>14</v>
      </c>
      <c r="B24" s="13" t="s">
        <v>26</v>
      </c>
      <c r="C24" s="14">
        <v>237.29999999999998</v>
      </c>
      <c r="D24" s="1">
        <v>0</v>
      </c>
      <c r="E24" s="15">
        <v>0</v>
      </c>
      <c r="F24" s="16">
        <v>237.29999999999998</v>
      </c>
    </row>
    <row r="25" spans="1:6" x14ac:dyDescent="0.15">
      <c r="A25" s="12">
        <v>15</v>
      </c>
      <c r="B25" s="13" t="s">
        <v>27</v>
      </c>
      <c r="C25" s="14">
        <v>0</v>
      </c>
      <c r="D25" s="1">
        <v>0</v>
      </c>
      <c r="E25" s="15">
        <v>0</v>
      </c>
      <c r="F25" s="16">
        <v>0</v>
      </c>
    </row>
    <row r="26" spans="1:6" x14ac:dyDescent="0.15">
      <c r="A26" s="12">
        <v>16</v>
      </c>
      <c r="B26" s="17" t="s">
        <v>28</v>
      </c>
      <c r="C26" s="95">
        <v>30908.499999999996</v>
      </c>
      <c r="D26" s="20">
        <v>39100.5</v>
      </c>
      <c r="E26" s="94">
        <v>237026.8</v>
      </c>
      <c r="F26" s="16">
        <v>307035.8</v>
      </c>
    </row>
    <row r="27" spans="1:6" x14ac:dyDescent="0.15">
      <c r="A27" s="12">
        <v>17</v>
      </c>
      <c r="B27" s="21" t="s">
        <v>29</v>
      </c>
      <c r="C27" s="22">
        <v>0</v>
      </c>
      <c r="D27" s="23">
        <v>0</v>
      </c>
      <c r="E27" s="24">
        <v>0</v>
      </c>
      <c r="F27" s="16">
        <v>0</v>
      </c>
    </row>
    <row r="28" spans="1:6" x14ac:dyDescent="0.15">
      <c r="A28" s="12">
        <v>18</v>
      </c>
      <c r="B28" s="21" t="s">
        <v>30</v>
      </c>
      <c r="C28" s="22">
        <v>0</v>
      </c>
      <c r="D28" s="24">
        <v>2891.2</v>
      </c>
      <c r="E28" s="23">
        <v>196.4</v>
      </c>
      <c r="F28" s="16">
        <v>3087.6</v>
      </c>
    </row>
    <row r="29" spans="1:6" x14ac:dyDescent="0.15">
      <c r="A29" s="12">
        <v>19</v>
      </c>
      <c r="B29" s="21" t="s">
        <v>31</v>
      </c>
      <c r="C29" s="22">
        <v>0</v>
      </c>
      <c r="D29" s="23">
        <v>0</v>
      </c>
      <c r="E29" s="24">
        <v>0</v>
      </c>
      <c r="F29" s="16">
        <v>0</v>
      </c>
    </row>
    <row r="30" spans="1:6" x14ac:dyDescent="0.15">
      <c r="A30" s="12">
        <v>20</v>
      </c>
      <c r="B30" s="21" t="s">
        <v>32</v>
      </c>
      <c r="C30" s="22">
        <v>0</v>
      </c>
      <c r="D30" s="23">
        <v>0</v>
      </c>
      <c r="E30" s="24">
        <v>0</v>
      </c>
      <c r="F30" s="16">
        <v>0</v>
      </c>
    </row>
    <row r="31" spans="1:6" x14ac:dyDescent="0.15">
      <c r="A31" s="12">
        <v>21</v>
      </c>
      <c r="B31" s="21" t="s">
        <v>33</v>
      </c>
      <c r="C31" s="22">
        <v>0</v>
      </c>
      <c r="D31" s="23">
        <v>0</v>
      </c>
      <c r="E31" s="24">
        <v>0</v>
      </c>
      <c r="F31" s="16">
        <v>0</v>
      </c>
    </row>
    <row r="32" spans="1:6" x14ac:dyDescent="0.15">
      <c r="A32" s="12">
        <v>22</v>
      </c>
      <c r="B32" s="21" t="s">
        <v>34</v>
      </c>
      <c r="C32" s="22">
        <v>0</v>
      </c>
      <c r="D32" s="23">
        <v>0</v>
      </c>
      <c r="E32" s="24">
        <v>0</v>
      </c>
      <c r="F32" s="16">
        <v>0</v>
      </c>
    </row>
    <row r="33" spans="1:6" x14ac:dyDescent="0.15">
      <c r="A33" s="12">
        <v>23</v>
      </c>
      <c r="B33" s="21" t="s">
        <v>35</v>
      </c>
      <c r="C33" s="22">
        <v>4694.7</v>
      </c>
      <c r="D33" s="23">
        <v>0</v>
      </c>
      <c r="E33" s="24">
        <v>0</v>
      </c>
      <c r="F33" s="16">
        <v>4694.7</v>
      </c>
    </row>
    <row r="34" spans="1:6" x14ac:dyDescent="0.15">
      <c r="A34" s="12">
        <v>24</v>
      </c>
      <c r="B34" s="21" t="s">
        <v>36</v>
      </c>
      <c r="C34" s="22">
        <v>0</v>
      </c>
      <c r="D34" s="23">
        <v>0</v>
      </c>
      <c r="E34" s="24">
        <v>0</v>
      </c>
      <c r="F34" s="16">
        <v>0</v>
      </c>
    </row>
    <row r="35" spans="1:6" x14ac:dyDescent="0.15">
      <c r="A35" s="12">
        <v>25</v>
      </c>
      <c r="B35" s="21" t="s">
        <v>37</v>
      </c>
      <c r="C35" s="22">
        <v>0</v>
      </c>
      <c r="D35" s="23">
        <v>0</v>
      </c>
      <c r="E35" s="24">
        <v>0</v>
      </c>
      <c r="F35" s="16">
        <v>0</v>
      </c>
    </row>
    <row r="36" spans="1:6" x14ac:dyDescent="0.15">
      <c r="A36" s="12">
        <v>26</v>
      </c>
      <c r="B36" s="21" t="s">
        <v>38</v>
      </c>
      <c r="C36" s="22">
        <v>0</v>
      </c>
      <c r="D36" s="23">
        <v>0</v>
      </c>
      <c r="E36" s="24">
        <v>0</v>
      </c>
      <c r="F36" s="16">
        <v>0</v>
      </c>
    </row>
    <row r="37" spans="1:6" x14ac:dyDescent="0.15">
      <c r="A37" s="12">
        <v>27</v>
      </c>
      <c r="B37" s="21" t="s">
        <v>39</v>
      </c>
      <c r="C37" s="22">
        <v>0</v>
      </c>
      <c r="D37" s="23">
        <v>0</v>
      </c>
      <c r="E37" s="24">
        <v>0</v>
      </c>
      <c r="F37" s="16">
        <v>0</v>
      </c>
    </row>
    <row r="38" spans="1:6" x14ac:dyDescent="0.15">
      <c r="A38" s="12">
        <v>28</v>
      </c>
      <c r="B38" s="21" t="s">
        <v>40</v>
      </c>
      <c r="C38" s="22">
        <v>0</v>
      </c>
      <c r="D38" s="23">
        <v>8.8000000000000007</v>
      </c>
      <c r="E38" s="24">
        <v>65710.899999999994</v>
      </c>
      <c r="F38" s="16">
        <v>65719.7</v>
      </c>
    </row>
    <row r="39" spans="1:6" x14ac:dyDescent="0.15">
      <c r="A39" s="12">
        <v>29</v>
      </c>
      <c r="B39" s="21" t="s">
        <v>41</v>
      </c>
      <c r="C39" s="22">
        <v>164.6</v>
      </c>
      <c r="D39" s="23">
        <v>0</v>
      </c>
      <c r="E39" s="24">
        <v>0</v>
      </c>
      <c r="F39" s="16">
        <v>164.6</v>
      </c>
    </row>
    <row r="40" spans="1:6" ht="13" thickBot="1" x14ac:dyDescent="0.2">
      <c r="A40" s="25">
        <v>30</v>
      </c>
      <c r="B40" s="26" t="s">
        <v>46</v>
      </c>
      <c r="C40" s="27">
        <v>26049.199999999997</v>
      </c>
      <c r="D40" s="28">
        <v>36200.5</v>
      </c>
      <c r="E40" s="29">
        <v>171119.5</v>
      </c>
      <c r="F40" s="30">
        <v>233369.2</v>
      </c>
    </row>
    <row r="41" spans="1:6" ht="14" thickTop="1" thickBot="1" x14ac:dyDescent="0.2">
      <c r="A41" s="31">
        <v>99</v>
      </c>
      <c r="B41" s="32" t="s">
        <v>43</v>
      </c>
      <c r="C41" s="33">
        <v>274141.69999999995</v>
      </c>
      <c r="D41" s="34">
        <v>840300.3</v>
      </c>
      <c r="E41" s="34">
        <v>1335800.96</v>
      </c>
      <c r="F41" s="35">
        <v>2450242.96</v>
      </c>
    </row>
    <row r="42" spans="1:6" x14ac:dyDescent="0.15">
      <c r="B42" s="36"/>
      <c r="C42" s="37"/>
      <c r="D42" s="37"/>
      <c r="E42" s="37"/>
    </row>
    <row r="43" spans="1:6" x14ac:dyDescent="0.15">
      <c r="B43" s="36"/>
      <c r="C43" s="37"/>
      <c r="D43" s="37"/>
      <c r="E43" s="37"/>
      <c r="F43" s="38"/>
    </row>
    <row r="44" spans="1:6" x14ac:dyDescent="0.15">
      <c r="B44" s="36"/>
      <c r="C44" s="37"/>
      <c r="D44" s="37"/>
      <c r="E44" s="37"/>
      <c r="F44" s="38"/>
    </row>
    <row r="45" spans="1:6" x14ac:dyDescent="0.15">
      <c r="B45" s="36"/>
      <c r="C45" s="37"/>
      <c r="D45" s="37"/>
      <c r="E45" s="37"/>
      <c r="F45" s="38"/>
    </row>
    <row r="46" spans="1:6" x14ac:dyDescent="0.15">
      <c r="B46" s="36"/>
      <c r="C46" s="37"/>
      <c r="D46" s="37"/>
      <c r="E46" s="37"/>
      <c r="F46" s="38"/>
    </row>
    <row r="47" spans="1:6" x14ac:dyDescent="0.15">
      <c r="B47" s="36"/>
      <c r="C47" s="37"/>
      <c r="D47" s="37"/>
      <c r="E47" s="37"/>
      <c r="F47" s="38"/>
    </row>
    <row r="48" spans="1:6" x14ac:dyDescent="0.15">
      <c r="B48" s="36"/>
      <c r="C48" s="37"/>
      <c r="D48" s="37"/>
      <c r="E48" s="37"/>
      <c r="F48" s="38"/>
    </row>
    <row r="49" spans="2:6" x14ac:dyDescent="0.15">
      <c r="B49" s="36"/>
      <c r="C49" s="37"/>
      <c r="D49" s="37"/>
      <c r="E49" s="37"/>
      <c r="F49" s="38"/>
    </row>
    <row r="50" spans="2:6" x14ac:dyDescent="0.15">
      <c r="B50" s="36"/>
      <c r="C50" s="37"/>
      <c r="D50" s="37"/>
      <c r="E50" s="37"/>
      <c r="F50" s="38"/>
    </row>
    <row r="51" spans="2:6" x14ac:dyDescent="0.15">
      <c r="B51" s="36"/>
      <c r="C51" s="37"/>
      <c r="D51" s="37"/>
      <c r="E51" s="37"/>
      <c r="F51" s="38"/>
    </row>
    <row r="52" spans="2:6" x14ac:dyDescent="0.15">
      <c r="B52" s="36"/>
      <c r="C52" s="37"/>
      <c r="D52" s="37"/>
      <c r="E52" s="37"/>
      <c r="F52" s="38"/>
    </row>
    <row r="53" spans="2:6" x14ac:dyDescent="0.15">
      <c r="B53" s="36"/>
      <c r="C53" s="37"/>
      <c r="D53" s="37"/>
      <c r="E53" s="37"/>
      <c r="F53" s="38"/>
    </row>
    <row r="54" spans="2:6" x14ac:dyDescent="0.15">
      <c r="B54" s="36"/>
      <c r="C54" s="37"/>
      <c r="D54" s="37"/>
      <c r="E54" s="37"/>
      <c r="F54" s="38"/>
    </row>
    <row r="55" spans="2:6" x14ac:dyDescent="0.15">
      <c r="B55" s="36"/>
      <c r="C55" s="37"/>
      <c r="D55" s="37"/>
      <c r="E55" s="37"/>
      <c r="F55" s="38"/>
    </row>
    <row r="56" spans="2:6" x14ac:dyDescent="0.15">
      <c r="B56" s="36"/>
      <c r="C56" s="37"/>
      <c r="D56" s="37"/>
      <c r="E56" s="37"/>
      <c r="F56" s="38"/>
    </row>
    <row r="57" spans="2:6" x14ac:dyDescent="0.15">
      <c r="B57" s="36"/>
      <c r="C57" s="37"/>
      <c r="D57" s="37"/>
      <c r="E57" s="37"/>
      <c r="F57" s="38"/>
    </row>
    <row r="58" spans="2:6" x14ac:dyDescent="0.15">
      <c r="B58" s="36"/>
      <c r="C58" s="37"/>
      <c r="D58" s="37"/>
      <c r="E58" s="37"/>
      <c r="F58" s="38"/>
    </row>
    <row r="59" spans="2:6" x14ac:dyDescent="0.15">
      <c r="B59" s="36"/>
      <c r="C59" s="37"/>
      <c r="D59" s="37"/>
      <c r="E59" s="37"/>
      <c r="F59" s="38"/>
    </row>
    <row r="60" spans="2:6" x14ac:dyDescent="0.15">
      <c r="B60" s="36"/>
      <c r="C60" s="37"/>
      <c r="D60" s="37"/>
      <c r="E60" s="37"/>
      <c r="F60" s="38"/>
    </row>
    <row r="61" spans="2:6" x14ac:dyDescent="0.15">
      <c r="B61" s="36"/>
      <c r="C61" s="37"/>
      <c r="D61" s="37"/>
      <c r="E61" s="37"/>
      <c r="F61" s="38"/>
    </row>
    <row r="62" spans="2:6" x14ac:dyDescent="0.15">
      <c r="B62" s="36"/>
      <c r="C62" s="37"/>
      <c r="D62" s="37"/>
      <c r="E62" s="37"/>
      <c r="F62" s="38"/>
    </row>
    <row r="63" spans="2:6" x14ac:dyDescent="0.15">
      <c r="B63" s="36"/>
      <c r="C63" s="37"/>
      <c r="D63" s="37"/>
      <c r="E63" s="37"/>
      <c r="F63" s="38"/>
    </row>
    <row r="64" spans="2:6" x14ac:dyDescent="0.15">
      <c r="B64" s="36"/>
      <c r="C64" s="37"/>
      <c r="D64" s="37"/>
      <c r="E64" s="37"/>
      <c r="F64" s="38"/>
    </row>
    <row r="65" spans="2:6" x14ac:dyDescent="0.15">
      <c r="B65" s="36"/>
      <c r="C65" s="37"/>
      <c r="D65" s="37"/>
      <c r="E65" s="37"/>
      <c r="F65" s="38"/>
    </row>
    <row r="66" spans="2:6" x14ac:dyDescent="0.15">
      <c r="B66" s="36"/>
      <c r="C66" s="37"/>
      <c r="D66" s="37"/>
      <c r="E66" s="37"/>
      <c r="F66" s="38"/>
    </row>
    <row r="67" spans="2:6" x14ac:dyDescent="0.15">
      <c r="B67" s="36"/>
      <c r="C67" s="37"/>
      <c r="D67" s="37"/>
      <c r="E67" s="37"/>
      <c r="F67" s="38"/>
    </row>
    <row r="68" spans="2:6" x14ac:dyDescent="0.15">
      <c r="B68" s="36"/>
      <c r="C68" s="37"/>
      <c r="D68" s="37"/>
      <c r="E68" s="37"/>
      <c r="F68" s="38"/>
    </row>
    <row r="69" spans="2:6" x14ac:dyDescent="0.15">
      <c r="B69" s="36"/>
      <c r="C69" s="37"/>
      <c r="D69" s="37"/>
      <c r="E69" s="37"/>
      <c r="F69" s="38"/>
    </row>
    <row r="70" spans="2:6" x14ac:dyDescent="0.15">
      <c r="B70" s="36"/>
      <c r="C70" s="37"/>
      <c r="D70" s="37"/>
      <c r="E70" s="37"/>
      <c r="F70" s="38"/>
    </row>
    <row r="71" spans="2:6" x14ac:dyDescent="0.15">
      <c r="B71" s="36"/>
      <c r="C71" s="37"/>
      <c r="D71" s="37"/>
      <c r="E71" s="37"/>
      <c r="F71" s="38"/>
    </row>
    <row r="72" spans="2:6" x14ac:dyDescent="0.15">
      <c r="B72" s="36"/>
      <c r="C72" s="37"/>
      <c r="D72" s="37"/>
      <c r="E72" s="37"/>
      <c r="F72" s="38"/>
    </row>
    <row r="73" spans="2:6" x14ac:dyDescent="0.15">
      <c r="B73" s="36"/>
      <c r="C73" s="37"/>
      <c r="D73" s="37"/>
      <c r="E73" s="37"/>
      <c r="F73" s="38"/>
    </row>
    <row r="74" spans="2:6" x14ac:dyDescent="0.15">
      <c r="B74" s="36"/>
      <c r="C74" s="37"/>
      <c r="D74" s="37"/>
      <c r="E74" s="37"/>
      <c r="F74" s="38"/>
    </row>
    <row r="75" spans="2:6" x14ac:dyDescent="0.15">
      <c r="B75" s="36"/>
      <c r="C75" s="37"/>
      <c r="D75" s="37"/>
      <c r="E75" s="37"/>
      <c r="F75" s="38"/>
    </row>
    <row r="76" spans="2:6" x14ac:dyDescent="0.15">
      <c r="B76" s="36"/>
      <c r="C76" s="37"/>
      <c r="D76" s="37"/>
      <c r="E76" s="37"/>
      <c r="F76" s="38"/>
    </row>
    <row r="77" spans="2:6" x14ac:dyDescent="0.15">
      <c r="B77" s="36"/>
      <c r="C77" s="37"/>
      <c r="D77" s="37"/>
      <c r="E77" s="37"/>
      <c r="F77" s="38"/>
    </row>
    <row r="78" spans="2:6" x14ac:dyDescent="0.15">
      <c r="B78" s="36"/>
      <c r="C78" s="37"/>
      <c r="D78" s="37"/>
      <c r="E78" s="37"/>
      <c r="F78" s="38"/>
    </row>
    <row r="79" spans="2:6" x14ac:dyDescent="0.15">
      <c r="B79" s="36"/>
      <c r="C79" s="37"/>
      <c r="D79" s="37"/>
      <c r="E79" s="37"/>
      <c r="F79" s="38"/>
    </row>
    <row r="80" spans="2:6" x14ac:dyDescent="0.15">
      <c r="B80" s="36"/>
      <c r="C80" s="37"/>
      <c r="D80" s="37"/>
      <c r="E80" s="37"/>
      <c r="F80" s="38"/>
    </row>
    <row r="81" spans="2:6" x14ac:dyDescent="0.15">
      <c r="B81" s="36"/>
      <c r="C81" s="37"/>
      <c r="D81" s="37"/>
      <c r="E81" s="37"/>
      <c r="F81" s="38"/>
    </row>
    <row r="82" spans="2:6" x14ac:dyDescent="0.15">
      <c r="B82" s="36"/>
      <c r="C82" s="37"/>
      <c r="D82" s="37"/>
      <c r="E82" s="37"/>
      <c r="F82" s="38"/>
    </row>
    <row r="83" spans="2:6" x14ac:dyDescent="0.15">
      <c r="B83" s="36"/>
      <c r="C83" s="37"/>
      <c r="D83" s="37"/>
      <c r="E83" s="37"/>
      <c r="F83" s="38"/>
    </row>
    <row r="84" spans="2:6" x14ac:dyDescent="0.15">
      <c r="B84" s="36"/>
      <c r="C84" s="37"/>
      <c r="D84" s="37"/>
      <c r="E84" s="37"/>
      <c r="F84" s="38"/>
    </row>
    <row r="85" spans="2:6" x14ac:dyDescent="0.15">
      <c r="B85" s="36"/>
      <c r="C85" s="37"/>
      <c r="D85" s="37"/>
      <c r="E85" s="37"/>
      <c r="F85" s="38"/>
    </row>
    <row r="86" spans="2:6" x14ac:dyDescent="0.15">
      <c r="B86" s="36"/>
      <c r="C86" s="37"/>
      <c r="D86" s="37"/>
      <c r="E86" s="37"/>
      <c r="F86" s="38"/>
    </row>
    <row r="87" spans="2:6" x14ac:dyDescent="0.15">
      <c r="B87" s="36"/>
      <c r="C87" s="37"/>
      <c r="D87" s="37"/>
      <c r="E87" s="37"/>
      <c r="F87" s="38"/>
    </row>
    <row r="88" spans="2:6" x14ac:dyDescent="0.15">
      <c r="B88" s="36"/>
      <c r="C88" s="37"/>
      <c r="D88" s="37"/>
      <c r="E88" s="37"/>
      <c r="F88" s="38"/>
    </row>
    <row r="89" spans="2:6" x14ac:dyDescent="0.15">
      <c r="B89" s="36"/>
      <c r="C89" s="37"/>
      <c r="D89" s="37"/>
      <c r="E89" s="37"/>
      <c r="F89" s="38"/>
    </row>
    <row r="90" spans="2:6" x14ac:dyDescent="0.15">
      <c r="B90" s="36"/>
      <c r="C90" s="37"/>
      <c r="D90" s="37"/>
      <c r="E90" s="37"/>
      <c r="F90" s="38"/>
    </row>
    <row r="91" spans="2:6" x14ac:dyDescent="0.15">
      <c r="B91" s="36"/>
      <c r="C91" s="37"/>
      <c r="D91" s="37"/>
      <c r="E91" s="37"/>
      <c r="F91" s="38"/>
    </row>
    <row r="92" spans="2:6" x14ac:dyDescent="0.15">
      <c r="B92" s="36"/>
      <c r="C92" s="37"/>
      <c r="D92" s="37"/>
      <c r="E92" s="37"/>
      <c r="F92" s="38"/>
    </row>
    <row r="93" spans="2:6" x14ac:dyDescent="0.15">
      <c r="B93" s="36"/>
      <c r="C93" s="37"/>
      <c r="D93" s="37"/>
      <c r="E93" s="37"/>
      <c r="F93" s="38"/>
    </row>
    <row r="94" spans="2:6" x14ac:dyDescent="0.15">
      <c r="B94" s="36"/>
      <c r="C94" s="37"/>
      <c r="D94" s="37"/>
      <c r="E94" s="37"/>
      <c r="F94" s="38"/>
    </row>
    <row r="95" spans="2:6" x14ac:dyDescent="0.15">
      <c r="B95" s="36"/>
      <c r="C95" s="37"/>
      <c r="D95" s="37"/>
      <c r="E95" s="37"/>
      <c r="F95" s="38"/>
    </row>
    <row r="96" spans="2:6" x14ac:dyDescent="0.15">
      <c r="B96" s="36"/>
      <c r="C96" s="37"/>
      <c r="D96" s="37"/>
      <c r="E96" s="37"/>
      <c r="F96" s="38"/>
    </row>
    <row r="97" spans="2:6" x14ac:dyDescent="0.15">
      <c r="B97" s="36"/>
      <c r="C97" s="37"/>
      <c r="D97" s="37"/>
      <c r="E97" s="37"/>
      <c r="F97" s="38"/>
    </row>
    <row r="98" spans="2:6" x14ac:dyDescent="0.15">
      <c r="B98" s="36"/>
      <c r="C98" s="37"/>
      <c r="D98" s="37"/>
      <c r="E98" s="37"/>
      <c r="F98" s="38"/>
    </row>
    <row r="99" spans="2:6" x14ac:dyDescent="0.15">
      <c r="B99" s="36"/>
      <c r="C99" s="37"/>
      <c r="D99" s="37"/>
      <c r="E99" s="37"/>
      <c r="F99" s="38"/>
    </row>
    <row r="100" spans="2:6" x14ac:dyDescent="0.15">
      <c r="B100" s="36"/>
      <c r="C100" s="37"/>
      <c r="D100" s="37"/>
      <c r="E100" s="37"/>
      <c r="F100" s="38"/>
    </row>
    <row r="101" spans="2:6" x14ac:dyDescent="0.15">
      <c r="B101" s="36"/>
      <c r="C101" s="37"/>
      <c r="D101" s="37"/>
      <c r="E101" s="37"/>
      <c r="F101" s="38"/>
    </row>
    <row r="102" spans="2:6" x14ac:dyDescent="0.15">
      <c r="B102" s="36"/>
      <c r="C102" s="37"/>
      <c r="D102" s="37"/>
      <c r="E102" s="37"/>
      <c r="F102" s="38"/>
    </row>
    <row r="103" spans="2:6" x14ac:dyDescent="0.15">
      <c r="B103" s="36"/>
      <c r="C103" s="37"/>
      <c r="D103" s="37"/>
      <c r="E103" s="37"/>
      <c r="F103" s="38"/>
    </row>
    <row r="104" spans="2:6" x14ac:dyDescent="0.15">
      <c r="B104" s="36"/>
      <c r="C104" s="37"/>
      <c r="D104" s="37"/>
      <c r="E104" s="37"/>
      <c r="F104" s="38"/>
    </row>
    <row r="105" spans="2:6" x14ac:dyDescent="0.15">
      <c r="B105" s="36"/>
      <c r="C105" s="37"/>
      <c r="D105" s="37"/>
      <c r="E105" s="37"/>
      <c r="F105" s="38"/>
    </row>
    <row r="106" spans="2:6" x14ac:dyDescent="0.15">
      <c r="B106" s="36"/>
      <c r="C106" s="37"/>
      <c r="D106" s="37"/>
      <c r="E106" s="37"/>
      <c r="F106" s="38"/>
    </row>
    <row r="107" spans="2:6" x14ac:dyDescent="0.15">
      <c r="B107" s="36"/>
      <c r="C107" s="37"/>
      <c r="D107" s="37"/>
      <c r="E107" s="37"/>
      <c r="F107" s="38"/>
    </row>
    <row r="108" spans="2:6" x14ac:dyDescent="0.15">
      <c r="B108" s="36"/>
      <c r="C108" s="36"/>
      <c r="D108" s="36"/>
      <c r="E108" s="36"/>
      <c r="F108" s="39"/>
    </row>
    <row r="109" spans="2:6" x14ac:dyDescent="0.15">
      <c r="B109" s="36"/>
      <c r="C109" s="36"/>
      <c r="D109" s="36"/>
      <c r="E109" s="36"/>
      <c r="F109" s="39"/>
    </row>
    <row r="110" spans="2:6" x14ac:dyDescent="0.15">
      <c r="B110" s="36"/>
      <c r="C110" s="36"/>
      <c r="D110" s="36"/>
      <c r="E110" s="36"/>
      <c r="F110" s="39"/>
    </row>
    <row r="111" spans="2:6" x14ac:dyDescent="0.15">
      <c r="B111" s="36"/>
      <c r="C111" s="36"/>
      <c r="D111" s="36"/>
      <c r="E111" s="36"/>
      <c r="F111" s="39"/>
    </row>
    <row r="112" spans="2:6" x14ac:dyDescent="0.15">
      <c r="B112" s="36"/>
      <c r="C112" s="36"/>
      <c r="D112" s="36"/>
      <c r="E112" s="36"/>
      <c r="F112" s="39"/>
    </row>
    <row r="113" spans="2:6" x14ac:dyDescent="0.15">
      <c r="B113" s="36"/>
      <c r="C113" s="36"/>
      <c r="D113" s="36"/>
      <c r="E113" s="36"/>
      <c r="F113" s="39"/>
    </row>
    <row r="114" spans="2:6" x14ac:dyDescent="0.15">
      <c r="B114" s="36"/>
      <c r="C114" s="36"/>
      <c r="D114" s="36"/>
      <c r="E114" s="36"/>
      <c r="F114" s="39"/>
    </row>
    <row r="115" spans="2:6" x14ac:dyDescent="0.15">
      <c r="B115" s="36"/>
      <c r="C115" s="36"/>
      <c r="D115" s="36"/>
      <c r="E115" s="36"/>
      <c r="F115" s="39"/>
    </row>
    <row r="116" spans="2:6" x14ac:dyDescent="0.15">
      <c r="B116" s="36"/>
      <c r="C116" s="36"/>
      <c r="D116" s="36"/>
      <c r="E116" s="36"/>
      <c r="F116" s="39"/>
    </row>
    <row r="117" spans="2:6" x14ac:dyDescent="0.15">
      <c r="B117" s="36"/>
      <c r="C117" s="36"/>
      <c r="D117" s="36"/>
      <c r="E117" s="36"/>
      <c r="F117" s="39"/>
    </row>
    <row r="118" spans="2:6" x14ac:dyDescent="0.15">
      <c r="B118" s="36"/>
      <c r="C118" s="36"/>
      <c r="D118" s="36"/>
      <c r="E118" s="36"/>
      <c r="F118" s="39"/>
    </row>
    <row r="119" spans="2:6" x14ac:dyDescent="0.15">
      <c r="B119" s="36"/>
      <c r="C119" s="36"/>
      <c r="D119" s="36"/>
      <c r="E119" s="36"/>
      <c r="F119" s="39"/>
    </row>
    <row r="120" spans="2:6" x14ac:dyDescent="0.15">
      <c r="B120" s="36"/>
      <c r="C120" s="36"/>
      <c r="D120" s="36"/>
      <c r="E120" s="36"/>
      <c r="F120" s="39"/>
    </row>
    <row r="121" spans="2:6" x14ac:dyDescent="0.15">
      <c r="B121" s="36"/>
      <c r="C121" s="36"/>
      <c r="D121" s="36"/>
      <c r="E121" s="36"/>
      <c r="F121" s="39"/>
    </row>
    <row r="122" spans="2:6" x14ac:dyDescent="0.15">
      <c r="B122" s="36"/>
      <c r="C122" s="36"/>
      <c r="D122" s="36"/>
      <c r="E122" s="36"/>
      <c r="F122" s="39"/>
    </row>
    <row r="123" spans="2:6" x14ac:dyDescent="0.15">
      <c r="B123" s="36"/>
      <c r="C123" s="36"/>
      <c r="D123" s="36"/>
      <c r="E123" s="36"/>
      <c r="F123" s="39"/>
    </row>
    <row r="124" spans="2:6" x14ac:dyDescent="0.15">
      <c r="B124" s="36"/>
      <c r="C124" s="36"/>
      <c r="D124" s="36"/>
      <c r="E124" s="36"/>
      <c r="F124" s="39"/>
    </row>
    <row r="125" spans="2:6" x14ac:dyDescent="0.15">
      <c r="B125" s="36"/>
      <c r="C125" s="36"/>
      <c r="D125" s="36"/>
      <c r="E125" s="36"/>
      <c r="F125" s="39"/>
    </row>
    <row r="126" spans="2:6" x14ac:dyDescent="0.15">
      <c r="B126" s="36"/>
      <c r="C126" s="36"/>
      <c r="D126" s="36"/>
      <c r="E126" s="36"/>
      <c r="F126" s="39"/>
    </row>
    <row r="127" spans="2:6" x14ac:dyDescent="0.15">
      <c r="B127" s="36"/>
      <c r="C127" s="36"/>
      <c r="D127" s="36"/>
      <c r="E127" s="36"/>
      <c r="F127" s="39"/>
    </row>
    <row r="128" spans="2:6" x14ac:dyDescent="0.15">
      <c r="B128" s="36"/>
      <c r="C128" s="36"/>
      <c r="D128" s="36"/>
      <c r="E128" s="36"/>
      <c r="F128" s="39"/>
    </row>
    <row r="129" spans="2:6" x14ac:dyDescent="0.15">
      <c r="B129" s="36"/>
      <c r="C129" s="36"/>
      <c r="D129" s="36"/>
      <c r="E129" s="36"/>
      <c r="F129" s="39"/>
    </row>
    <row r="130" spans="2:6" x14ac:dyDescent="0.15">
      <c r="B130" s="36"/>
      <c r="C130" s="36"/>
      <c r="D130" s="36"/>
      <c r="E130" s="36"/>
      <c r="F130" s="39"/>
    </row>
    <row r="131" spans="2:6" x14ac:dyDescent="0.15">
      <c r="B131" s="36"/>
      <c r="C131" s="36"/>
      <c r="D131" s="36"/>
      <c r="E131" s="36"/>
      <c r="F131" s="39"/>
    </row>
    <row r="132" spans="2:6" x14ac:dyDescent="0.15">
      <c r="B132" s="36"/>
      <c r="C132" s="36"/>
      <c r="D132" s="36"/>
      <c r="E132" s="36"/>
      <c r="F132" s="39"/>
    </row>
    <row r="133" spans="2:6" x14ac:dyDescent="0.15">
      <c r="B133" s="36"/>
      <c r="C133" s="36"/>
      <c r="D133" s="36"/>
      <c r="E133" s="36"/>
      <c r="F133" s="39"/>
    </row>
    <row r="134" spans="2:6" x14ac:dyDescent="0.15">
      <c r="B134" s="36"/>
      <c r="C134" s="36"/>
      <c r="D134" s="36"/>
      <c r="E134" s="36"/>
      <c r="F134" s="39"/>
    </row>
    <row r="135" spans="2:6" x14ac:dyDescent="0.15">
      <c r="B135" s="36"/>
      <c r="C135" s="36"/>
      <c r="D135" s="36"/>
      <c r="E135" s="36"/>
      <c r="F135" s="39"/>
    </row>
    <row r="136" spans="2:6" x14ac:dyDescent="0.15">
      <c r="B136" s="36"/>
      <c r="C136" s="36"/>
      <c r="D136" s="36"/>
      <c r="E136" s="36"/>
      <c r="F136" s="39"/>
    </row>
    <row r="137" spans="2:6" x14ac:dyDescent="0.15">
      <c r="B137" s="36"/>
    </row>
    <row r="138" spans="2:6" x14ac:dyDescent="0.15">
      <c r="B138" s="36"/>
    </row>
    <row r="139" spans="2:6" x14ac:dyDescent="0.15">
      <c r="B139" s="36"/>
    </row>
    <row r="140" spans="2:6" x14ac:dyDescent="0.15">
      <c r="B140" s="36"/>
    </row>
    <row r="141" spans="2:6" x14ac:dyDescent="0.15">
      <c r="B141" s="36"/>
    </row>
    <row r="142" spans="2:6" x14ac:dyDescent="0.15">
      <c r="B142" s="36"/>
    </row>
    <row r="143" spans="2:6" x14ac:dyDescent="0.15">
      <c r="B143" s="36"/>
    </row>
    <row r="144" spans="2:6" x14ac:dyDescent="0.15">
      <c r="B144" s="36"/>
    </row>
    <row r="145" spans="2:2" x14ac:dyDescent="0.15">
      <c r="B145" s="36"/>
    </row>
    <row r="146" spans="2:2" x14ac:dyDescent="0.15">
      <c r="B146" s="36"/>
    </row>
    <row r="147" spans="2:2" x14ac:dyDescent="0.15">
      <c r="B147" s="36"/>
    </row>
    <row r="148" spans="2:2" x14ac:dyDescent="0.15">
      <c r="B148" s="36"/>
    </row>
    <row r="149" spans="2:2" x14ac:dyDescent="0.15">
      <c r="B149" s="36"/>
    </row>
    <row r="150" spans="2:2" x14ac:dyDescent="0.15">
      <c r="B150" s="36"/>
    </row>
    <row r="151" spans="2:2" x14ac:dyDescent="0.15">
      <c r="B151" s="36"/>
    </row>
    <row r="152" spans="2:2" x14ac:dyDescent="0.15">
      <c r="B152" s="36"/>
    </row>
    <row r="153" spans="2:2" x14ac:dyDescent="0.15">
      <c r="B153" s="36"/>
    </row>
    <row r="154" spans="2:2" x14ac:dyDescent="0.15">
      <c r="B154" s="36"/>
    </row>
    <row r="155" spans="2:2" x14ac:dyDescent="0.15">
      <c r="B155" s="36"/>
    </row>
    <row r="156" spans="2:2" x14ac:dyDescent="0.15">
      <c r="B156" s="36"/>
    </row>
    <row r="157" spans="2:2" x14ac:dyDescent="0.15">
      <c r="B157" s="36"/>
    </row>
    <row r="158" spans="2:2" x14ac:dyDescent="0.15">
      <c r="B158" s="36"/>
    </row>
    <row r="159" spans="2:2" x14ac:dyDescent="0.15">
      <c r="B159" s="36"/>
    </row>
    <row r="160" spans="2:2" x14ac:dyDescent="0.15">
      <c r="B160" s="36"/>
    </row>
    <row r="161" spans="2:2" x14ac:dyDescent="0.15">
      <c r="B161" s="36"/>
    </row>
    <row r="162" spans="2:2" x14ac:dyDescent="0.15">
      <c r="B162" s="36"/>
    </row>
    <row r="163" spans="2:2" x14ac:dyDescent="0.15">
      <c r="B163" s="36"/>
    </row>
    <row r="164" spans="2:2" x14ac:dyDescent="0.15">
      <c r="B164" s="36"/>
    </row>
    <row r="165" spans="2:2" x14ac:dyDescent="0.15">
      <c r="B165" s="36"/>
    </row>
    <row r="166" spans="2:2" x14ac:dyDescent="0.15">
      <c r="B166" s="36"/>
    </row>
    <row r="167" spans="2:2" x14ac:dyDescent="0.15">
      <c r="B167" s="36"/>
    </row>
    <row r="168" spans="2:2" x14ac:dyDescent="0.15">
      <c r="B168" s="36"/>
    </row>
    <row r="169" spans="2:2" x14ac:dyDescent="0.15">
      <c r="B169" s="36"/>
    </row>
    <row r="170" spans="2:2" x14ac:dyDescent="0.15">
      <c r="B170" s="36"/>
    </row>
    <row r="171" spans="2:2" x14ac:dyDescent="0.15">
      <c r="B171" s="36"/>
    </row>
    <row r="172" spans="2:2" x14ac:dyDescent="0.15">
      <c r="B172" s="36"/>
    </row>
    <row r="173" spans="2:2" x14ac:dyDescent="0.15">
      <c r="B173" s="36"/>
    </row>
    <row r="174" spans="2:2" x14ac:dyDescent="0.15">
      <c r="B174" s="36"/>
    </row>
    <row r="175" spans="2:2" x14ac:dyDescent="0.15">
      <c r="B175" s="36"/>
    </row>
    <row r="176" spans="2:2" x14ac:dyDescent="0.15">
      <c r="B176" s="36"/>
    </row>
    <row r="177" spans="2:2" x14ac:dyDescent="0.15">
      <c r="B177" s="36"/>
    </row>
    <row r="178" spans="2:2" x14ac:dyDescent="0.15">
      <c r="B178" s="36"/>
    </row>
    <row r="179" spans="2:2" x14ac:dyDescent="0.15">
      <c r="B179" s="36"/>
    </row>
    <row r="180" spans="2:2" x14ac:dyDescent="0.15">
      <c r="B180" s="36"/>
    </row>
    <row r="181" spans="2:2" x14ac:dyDescent="0.15">
      <c r="B181" s="36"/>
    </row>
    <row r="182" spans="2:2" x14ac:dyDescent="0.15">
      <c r="B182" s="36"/>
    </row>
    <row r="183" spans="2:2" x14ac:dyDescent="0.15">
      <c r="B183" s="36"/>
    </row>
    <row r="184" spans="2:2" x14ac:dyDescent="0.15">
      <c r="B184" s="36"/>
    </row>
    <row r="185" spans="2:2" x14ac:dyDescent="0.15">
      <c r="B185" s="36"/>
    </row>
    <row r="186" spans="2:2" x14ac:dyDescent="0.15">
      <c r="B186" s="36"/>
    </row>
    <row r="187" spans="2:2" x14ac:dyDescent="0.15">
      <c r="B187" s="36"/>
    </row>
    <row r="188" spans="2:2" x14ac:dyDescent="0.15">
      <c r="B188" s="36"/>
    </row>
    <row r="189" spans="2:2" x14ac:dyDescent="0.15">
      <c r="B189" s="36"/>
    </row>
    <row r="190" spans="2:2" x14ac:dyDescent="0.15">
      <c r="B190" s="36"/>
    </row>
    <row r="191" spans="2:2" x14ac:dyDescent="0.15">
      <c r="B191" s="36"/>
    </row>
    <row r="192" spans="2:2" x14ac:dyDescent="0.15">
      <c r="B192" s="36"/>
    </row>
  </sheetData>
  <sheetProtection sheet="1" objects="1" scenarios="1"/>
  <mergeCells count="10">
    <mergeCell ref="C8:C11"/>
    <mergeCell ref="D8:D11"/>
    <mergeCell ref="E8:E11"/>
    <mergeCell ref="F8:F11"/>
    <mergeCell ref="A1:F1"/>
    <mergeCell ref="A2:F2"/>
    <mergeCell ref="A3:F3"/>
    <mergeCell ref="A4:F4"/>
    <mergeCell ref="A5:F5"/>
    <mergeCell ref="A6:F6"/>
  </mergeCells>
  <printOptions horizontalCentered="1"/>
  <pageMargins left="0.25" right="0.25" top="0.48" bottom="0.37" header="0.3" footer="0.21"/>
  <pageSetup scale="91"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811E0-8B55-455B-88E9-82A31CEB45D0}">
  <dimension ref="A1:F192"/>
  <sheetViews>
    <sheetView workbookViewId="0">
      <selection activeCell="M26" sqref="M26"/>
    </sheetView>
  </sheetViews>
  <sheetFormatPr baseColWidth="10" defaultColWidth="8.83203125" defaultRowHeight="12" x14ac:dyDescent="0.15"/>
  <cols>
    <col min="1" max="1" width="4.83203125" style="3" customWidth="1"/>
    <col min="2" max="2" width="38.83203125" style="1" bestFit="1" customWidth="1"/>
    <col min="3" max="5" width="12.83203125" style="1" customWidth="1"/>
    <col min="6" max="6" width="12.83203125" style="19" customWidth="1"/>
    <col min="7" max="7" width="8.83203125" style="1"/>
    <col min="8" max="8" width="11.1640625" style="1" bestFit="1" customWidth="1"/>
    <col min="9" max="16384" width="8.83203125" style="1"/>
  </cols>
  <sheetData>
    <row r="1" spans="1:6" x14ac:dyDescent="0.15">
      <c r="A1" s="125" t="s">
        <v>0</v>
      </c>
      <c r="B1" s="125"/>
      <c r="C1" s="125"/>
      <c r="D1" s="125"/>
      <c r="E1" s="125"/>
      <c r="F1" s="125"/>
    </row>
    <row r="2" spans="1:6" x14ac:dyDescent="0.15">
      <c r="A2" s="126" t="str">
        <f>'[11]Cover Page'!B12</f>
        <v xml:space="preserve"> Univ of Illinois -System Office</v>
      </c>
      <c r="B2" s="126"/>
      <c r="C2" s="126"/>
      <c r="D2" s="126"/>
      <c r="E2" s="126"/>
      <c r="F2" s="126"/>
    </row>
    <row r="3" spans="1:6" x14ac:dyDescent="0.15">
      <c r="A3" s="125" t="s">
        <v>1</v>
      </c>
      <c r="B3" s="125"/>
      <c r="C3" s="125"/>
      <c r="D3" s="125"/>
      <c r="E3" s="125"/>
      <c r="F3" s="125"/>
    </row>
    <row r="4" spans="1:6" x14ac:dyDescent="0.15">
      <c r="A4" s="126" t="s">
        <v>2</v>
      </c>
      <c r="B4" s="126"/>
      <c r="C4" s="126"/>
      <c r="D4" s="126"/>
      <c r="E4" s="126"/>
      <c r="F4" s="126"/>
    </row>
    <row r="5" spans="1:6" x14ac:dyDescent="0.15">
      <c r="A5" s="125" t="str">
        <f>CSU!A5</f>
        <v>2021</v>
      </c>
      <c r="B5" s="129"/>
      <c r="C5" s="129"/>
      <c r="D5" s="129"/>
      <c r="E5" s="129"/>
      <c r="F5" s="129"/>
    </row>
    <row r="6" spans="1:6" x14ac:dyDescent="0.15">
      <c r="A6" s="128"/>
      <c r="B6" s="128"/>
      <c r="C6" s="128"/>
      <c r="D6" s="128"/>
      <c r="E6" s="128"/>
      <c r="F6" s="128"/>
    </row>
    <row r="7" spans="1:6" ht="13" thickBot="1" x14ac:dyDescent="0.2">
      <c r="A7" s="2" t="s">
        <v>3</v>
      </c>
      <c r="B7" s="2" t="s">
        <v>4</v>
      </c>
      <c r="C7" s="2" t="s">
        <v>5</v>
      </c>
      <c r="D7" s="2" t="s">
        <v>6</v>
      </c>
      <c r="E7" s="2" t="s">
        <v>7</v>
      </c>
      <c r="F7" s="2" t="s">
        <v>8</v>
      </c>
    </row>
    <row r="8" spans="1:6" x14ac:dyDescent="0.15">
      <c r="B8" s="4"/>
      <c r="C8" s="119" t="s">
        <v>9</v>
      </c>
      <c r="D8" s="121" t="s">
        <v>10</v>
      </c>
      <c r="E8" s="121" t="s">
        <v>11</v>
      </c>
      <c r="F8" s="123" t="s">
        <v>12</v>
      </c>
    </row>
    <row r="9" spans="1:6" x14ac:dyDescent="0.15">
      <c r="C9" s="120"/>
      <c r="D9" s="122"/>
      <c r="E9" s="122"/>
      <c r="F9" s="124"/>
    </row>
    <row r="10" spans="1:6" x14ac:dyDescent="0.15">
      <c r="C10" s="120"/>
      <c r="D10" s="122"/>
      <c r="E10" s="122"/>
      <c r="F10" s="124"/>
    </row>
    <row r="11" spans="1:6" ht="13" thickBot="1" x14ac:dyDescent="0.2">
      <c r="B11" s="5" t="s">
        <v>13</v>
      </c>
      <c r="C11" s="120"/>
      <c r="D11" s="122"/>
      <c r="E11" s="122"/>
      <c r="F11" s="124"/>
    </row>
    <row r="12" spans="1:6" x14ac:dyDescent="0.15">
      <c r="A12" s="6">
        <v>1</v>
      </c>
      <c r="B12" s="7" t="s">
        <v>14</v>
      </c>
      <c r="C12" s="8">
        <v>67875.899999999994</v>
      </c>
      <c r="D12" s="10">
        <v>0</v>
      </c>
      <c r="E12" s="9">
        <v>22525.4</v>
      </c>
      <c r="F12" s="11">
        <v>90401.299999999988</v>
      </c>
    </row>
    <row r="13" spans="1:6" x14ac:dyDescent="0.15">
      <c r="A13" s="12">
        <v>3</v>
      </c>
      <c r="B13" s="13" t="s">
        <v>15</v>
      </c>
      <c r="C13" s="14">
        <v>1045.8</v>
      </c>
      <c r="D13" s="15">
        <v>0</v>
      </c>
      <c r="E13" s="1">
        <v>556.70000000000005</v>
      </c>
      <c r="F13" s="16">
        <v>1602.5</v>
      </c>
    </row>
    <row r="14" spans="1:6" x14ac:dyDescent="0.15">
      <c r="A14" s="12">
        <v>4</v>
      </c>
      <c r="B14" s="13" t="s">
        <v>16</v>
      </c>
      <c r="C14" s="14">
        <v>7812</v>
      </c>
      <c r="D14" s="15">
        <v>0</v>
      </c>
      <c r="E14" s="1">
        <v>117909.9</v>
      </c>
      <c r="F14" s="16">
        <v>125721.9</v>
      </c>
    </row>
    <row r="15" spans="1:6" x14ac:dyDescent="0.15">
      <c r="A15" s="12">
        <v>5</v>
      </c>
      <c r="B15" s="13" t="s">
        <v>17</v>
      </c>
      <c r="C15" s="14">
        <v>0</v>
      </c>
      <c r="D15" s="15">
        <v>23.8</v>
      </c>
      <c r="E15" s="1">
        <v>468.1</v>
      </c>
      <c r="F15" s="16">
        <v>491.90000000000003</v>
      </c>
    </row>
    <row r="16" spans="1:6" x14ac:dyDescent="0.15">
      <c r="A16" s="12">
        <v>6</v>
      </c>
      <c r="B16" s="13" t="s">
        <v>18</v>
      </c>
      <c r="C16" s="14">
        <v>0</v>
      </c>
      <c r="D16" s="15">
        <v>149.30000000000001</v>
      </c>
      <c r="E16" s="1">
        <v>27261.599999999999</v>
      </c>
      <c r="F16" s="16">
        <v>27410.899999999998</v>
      </c>
    </row>
    <row r="17" spans="1:6" x14ac:dyDescent="0.15">
      <c r="A17" s="12">
        <v>7</v>
      </c>
      <c r="B17" s="13" t="s">
        <v>19</v>
      </c>
      <c r="C17" s="14">
        <v>0</v>
      </c>
      <c r="D17" s="15">
        <v>904.7</v>
      </c>
      <c r="E17" s="1">
        <v>5977.9</v>
      </c>
      <c r="F17" s="16">
        <v>6882.5999999999995</v>
      </c>
    </row>
    <row r="18" spans="1:6" x14ac:dyDescent="0.15">
      <c r="A18" s="12">
        <v>8</v>
      </c>
      <c r="B18" s="13" t="s">
        <v>20</v>
      </c>
      <c r="C18" s="14">
        <v>0</v>
      </c>
      <c r="D18" s="15">
        <v>102.5</v>
      </c>
      <c r="E18" s="1">
        <v>150.30000000000001</v>
      </c>
      <c r="F18" s="16">
        <v>252.8</v>
      </c>
    </row>
    <row r="19" spans="1:6" x14ac:dyDescent="0.15">
      <c r="A19" s="12">
        <v>9</v>
      </c>
      <c r="B19" s="13" t="s">
        <v>21</v>
      </c>
      <c r="C19" s="14">
        <v>0</v>
      </c>
      <c r="D19" s="15">
        <v>174.8</v>
      </c>
      <c r="E19" s="1">
        <v>7528.2999999999993</v>
      </c>
      <c r="F19" s="16">
        <v>7703.0999999999995</v>
      </c>
    </row>
    <row r="20" spans="1:6" x14ac:dyDescent="0.15">
      <c r="A20" s="12">
        <v>10</v>
      </c>
      <c r="B20" s="13" t="s">
        <v>22</v>
      </c>
      <c r="C20" s="14">
        <v>0</v>
      </c>
      <c r="D20" s="15">
        <v>6.4</v>
      </c>
      <c r="E20" s="1">
        <v>240.6</v>
      </c>
      <c r="F20" s="16">
        <v>247</v>
      </c>
    </row>
    <row r="21" spans="1:6" x14ac:dyDescent="0.15">
      <c r="A21" s="12">
        <v>11</v>
      </c>
      <c r="B21" s="13" t="s">
        <v>23</v>
      </c>
      <c r="C21" s="14">
        <v>0</v>
      </c>
      <c r="D21" s="15">
        <v>0</v>
      </c>
      <c r="E21" s="1">
        <v>0</v>
      </c>
      <c r="F21" s="16">
        <v>0</v>
      </c>
    </row>
    <row r="22" spans="1:6" x14ac:dyDescent="0.15">
      <c r="A22" s="12">
        <v>12</v>
      </c>
      <c r="B22" s="13" t="s">
        <v>24</v>
      </c>
      <c r="C22" s="14">
        <v>0</v>
      </c>
      <c r="D22" s="15">
        <v>12</v>
      </c>
      <c r="E22" s="1">
        <v>227.4</v>
      </c>
      <c r="F22" s="16">
        <v>239.4</v>
      </c>
    </row>
    <row r="23" spans="1:6" x14ac:dyDescent="0.15">
      <c r="A23" s="12">
        <v>13</v>
      </c>
      <c r="B23" s="13" t="s">
        <v>25</v>
      </c>
      <c r="C23" s="14">
        <v>0</v>
      </c>
      <c r="D23" s="15">
        <v>0</v>
      </c>
      <c r="E23" s="40">
        <v>0</v>
      </c>
      <c r="F23" s="16">
        <v>0</v>
      </c>
    </row>
    <row r="24" spans="1:6" x14ac:dyDescent="0.15">
      <c r="A24" s="12">
        <v>14</v>
      </c>
      <c r="B24" s="13" t="s">
        <v>26</v>
      </c>
      <c r="C24" s="14">
        <v>0</v>
      </c>
      <c r="D24" s="1">
        <v>0</v>
      </c>
      <c r="E24" s="15">
        <v>0</v>
      </c>
      <c r="F24" s="16">
        <v>0</v>
      </c>
    </row>
    <row r="25" spans="1:6" x14ac:dyDescent="0.15">
      <c r="A25" s="12">
        <v>15</v>
      </c>
      <c r="B25" s="13" t="s">
        <v>27</v>
      </c>
      <c r="C25" s="14">
        <v>24893.200000000001</v>
      </c>
      <c r="D25" s="1">
        <v>0</v>
      </c>
      <c r="E25" s="15">
        <v>0</v>
      </c>
      <c r="F25" s="16">
        <v>24893.200000000001</v>
      </c>
    </row>
    <row r="26" spans="1:6" x14ac:dyDescent="0.15">
      <c r="A26" s="12">
        <v>16</v>
      </c>
      <c r="B26" s="17" t="s">
        <v>28</v>
      </c>
      <c r="C26" s="95">
        <v>10100</v>
      </c>
      <c r="D26" s="20">
        <v>109.30000000000001</v>
      </c>
      <c r="E26" s="94">
        <v>6861.6</v>
      </c>
      <c r="F26" s="16">
        <v>17070.900000000001</v>
      </c>
    </row>
    <row r="27" spans="1:6" x14ac:dyDescent="0.15">
      <c r="A27" s="12">
        <v>17</v>
      </c>
      <c r="B27" s="21" t="s">
        <v>29</v>
      </c>
      <c r="C27" s="22">
        <v>0</v>
      </c>
      <c r="D27" s="23">
        <v>0</v>
      </c>
      <c r="E27" s="24">
        <v>0</v>
      </c>
      <c r="F27" s="16">
        <v>0</v>
      </c>
    </row>
    <row r="28" spans="1:6" x14ac:dyDescent="0.15">
      <c r="A28" s="12">
        <v>18</v>
      </c>
      <c r="B28" s="21" t="s">
        <v>30</v>
      </c>
      <c r="C28" s="22">
        <v>0</v>
      </c>
      <c r="D28" s="23">
        <v>21.4</v>
      </c>
      <c r="E28" s="24">
        <v>0</v>
      </c>
      <c r="F28" s="16">
        <v>21.4</v>
      </c>
    </row>
    <row r="29" spans="1:6" x14ac:dyDescent="0.15">
      <c r="A29" s="12">
        <v>19</v>
      </c>
      <c r="B29" s="21" t="s">
        <v>31</v>
      </c>
      <c r="C29" s="22">
        <v>0</v>
      </c>
      <c r="D29" s="23">
        <v>0</v>
      </c>
      <c r="E29" s="24">
        <v>0</v>
      </c>
      <c r="F29" s="16">
        <v>0</v>
      </c>
    </row>
    <row r="30" spans="1:6" x14ac:dyDescent="0.15">
      <c r="A30" s="12">
        <v>20</v>
      </c>
      <c r="B30" s="21" t="s">
        <v>32</v>
      </c>
      <c r="C30" s="22">
        <v>0</v>
      </c>
      <c r="D30" s="23">
        <v>0</v>
      </c>
      <c r="E30" s="24">
        <v>0</v>
      </c>
      <c r="F30" s="16">
        <v>0</v>
      </c>
    </row>
    <row r="31" spans="1:6" x14ac:dyDescent="0.15">
      <c r="A31" s="12">
        <v>21</v>
      </c>
      <c r="B31" s="21" t="s">
        <v>33</v>
      </c>
      <c r="C31" s="22">
        <v>0</v>
      </c>
      <c r="D31" s="23">
        <v>0</v>
      </c>
      <c r="E31" s="24">
        <v>0</v>
      </c>
      <c r="F31" s="16">
        <v>0</v>
      </c>
    </row>
    <row r="32" spans="1:6" x14ac:dyDescent="0.15">
      <c r="A32" s="12">
        <v>22</v>
      </c>
      <c r="B32" s="21" t="s">
        <v>34</v>
      </c>
      <c r="C32" s="22">
        <v>0</v>
      </c>
      <c r="D32" s="23">
        <v>0</v>
      </c>
      <c r="E32" s="24">
        <v>0</v>
      </c>
      <c r="F32" s="16">
        <v>0</v>
      </c>
    </row>
    <row r="33" spans="1:6" x14ac:dyDescent="0.15">
      <c r="A33" s="12">
        <v>23</v>
      </c>
      <c r="B33" s="21" t="s">
        <v>35</v>
      </c>
      <c r="C33" s="22">
        <v>0</v>
      </c>
      <c r="D33" s="23">
        <v>0</v>
      </c>
      <c r="E33" s="24">
        <v>0</v>
      </c>
      <c r="F33" s="16">
        <v>0</v>
      </c>
    </row>
    <row r="34" spans="1:6" x14ac:dyDescent="0.15">
      <c r="A34" s="12">
        <v>24</v>
      </c>
      <c r="B34" s="21" t="s">
        <v>36</v>
      </c>
      <c r="C34" s="22">
        <v>0</v>
      </c>
      <c r="D34" s="23">
        <v>0</v>
      </c>
      <c r="E34" s="24">
        <v>0</v>
      </c>
      <c r="F34" s="16">
        <v>0</v>
      </c>
    </row>
    <row r="35" spans="1:6" x14ac:dyDescent="0.15">
      <c r="A35" s="12">
        <v>25</v>
      </c>
      <c r="B35" s="21" t="s">
        <v>37</v>
      </c>
      <c r="C35" s="22">
        <v>0</v>
      </c>
      <c r="D35" s="23">
        <v>0</v>
      </c>
      <c r="E35" s="24">
        <v>0</v>
      </c>
      <c r="F35" s="16">
        <v>0</v>
      </c>
    </row>
    <row r="36" spans="1:6" x14ac:dyDescent="0.15">
      <c r="A36" s="12">
        <v>26</v>
      </c>
      <c r="B36" s="21" t="s">
        <v>38</v>
      </c>
      <c r="C36" s="22">
        <v>0</v>
      </c>
      <c r="D36" s="23">
        <v>0</v>
      </c>
      <c r="E36" s="24">
        <v>0</v>
      </c>
      <c r="F36" s="16">
        <v>0</v>
      </c>
    </row>
    <row r="37" spans="1:6" x14ac:dyDescent="0.15">
      <c r="A37" s="12">
        <v>27</v>
      </c>
      <c r="B37" s="21" t="s">
        <v>39</v>
      </c>
      <c r="C37" s="22">
        <v>0</v>
      </c>
      <c r="D37" s="23">
        <v>0</v>
      </c>
      <c r="E37" s="24">
        <v>0</v>
      </c>
      <c r="F37" s="16">
        <v>0</v>
      </c>
    </row>
    <row r="38" spans="1:6" x14ac:dyDescent="0.15">
      <c r="A38" s="12">
        <v>28</v>
      </c>
      <c r="B38" s="21" t="s">
        <v>40</v>
      </c>
      <c r="C38" s="22">
        <v>0</v>
      </c>
      <c r="D38" s="23">
        <v>0</v>
      </c>
      <c r="E38" s="24">
        <v>42.1</v>
      </c>
      <c r="F38" s="16">
        <v>42.1</v>
      </c>
    </row>
    <row r="39" spans="1:6" x14ac:dyDescent="0.15">
      <c r="A39" s="12">
        <v>29</v>
      </c>
      <c r="B39" s="21" t="s">
        <v>41</v>
      </c>
      <c r="C39" s="22">
        <v>0</v>
      </c>
      <c r="D39" s="23">
        <v>0</v>
      </c>
      <c r="E39" s="24">
        <v>0</v>
      </c>
      <c r="F39" s="16">
        <v>0</v>
      </c>
    </row>
    <row r="40" spans="1:6" ht="13" thickBot="1" x14ac:dyDescent="0.2">
      <c r="A40" s="25">
        <v>30</v>
      </c>
      <c r="B40" s="26" t="s">
        <v>46</v>
      </c>
      <c r="C40" s="27">
        <v>10100</v>
      </c>
      <c r="D40" s="28">
        <v>87.9</v>
      </c>
      <c r="E40" s="29">
        <v>6819.5</v>
      </c>
      <c r="F40" s="30">
        <v>17007.400000000001</v>
      </c>
    </row>
    <row r="41" spans="1:6" ht="14" thickTop="1" thickBot="1" x14ac:dyDescent="0.2">
      <c r="A41" s="31">
        <v>99</v>
      </c>
      <c r="B41" s="32" t="s">
        <v>43</v>
      </c>
      <c r="C41" s="33">
        <v>111726.9</v>
      </c>
      <c r="D41" s="34">
        <v>1482.8000000000002</v>
      </c>
      <c r="E41" s="34">
        <v>189707.8</v>
      </c>
      <c r="F41" s="35">
        <v>302917.5</v>
      </c>
    </row>
    <row r="42" spans="1:6" x14ac:dyDescent="0.15">
      <c r="B42" s="36"/>
      <c r="C42" s="37"/>
      <c r="D42" s="37"/>
      <c r="E42" s="37"/>
    </row>
    <row r="43" spans="1:6" x14ac:dyDescent="0.15">
      <c r="B43" s="36"/>
      <c r="C43" s="37"/>
      <c r="D43" s="37"/>
      <c r="E43" s="37"/>
      <c r="F43" s="38"/>
    </row>
    <row r="44" spans="1:6" x14ac:dyDescent="0.15">
      <c r="B44" s="36"/>
      <c r="C44" s="37"/>
      <c r="D44" s="37"/>
      <c r="E44" s="37"/>
      <c r="F44" s="38"/>
    </row>
    <row r="45" spans="1:6" x14ac:dyDescent="0.15">
      <c r="B45" s="36"/>
      <c r="C45" s="37"/>
      <c r="D45" s="37"/>
      <c r="E45" s="37"/>
      <c r="F45" s="38"/>
    </row>
    <row r="46" spans="1:6" x14ac:dyDescent="0.15">
      <c r="B46" s="36"/>
      <c r="C46" s="37"/>
      <c r="D46" s="37"/>
      <c r="E46" s="37"/>
      <c r="F46" s="38"/>
    </row>
    <row r="47" spans="1:6" x14ac:dyDescent="0.15">
      <c r="B47" s="36"/>
      <c r="C47" s="37"/>
      <c r="D47" s="37"/>
      <c r="E47" s="37"/>
      <c r="F47" s="38"/>
    </row>
    <row r="48" spans="1:6" x14ac:dyDescent="0.15">
      <c r="B48" s="36"/>
      <c r="C48" s="37"/>
      <c r="D48" s="37"/>
      <c r="E48" s="37"/>
      <c r="F48" s="38"/>
    </row>
    <row r="49" spans="2:6" x14ac:dyDescent="0.15">
      <c r="B49" s="36"/>
      <c r="C49" s="37"/>
      <c r="D49" s="37"/>
      <c r="E49" s="37"/>
      <c r="F49" s="38"/>
    </row>
    <row r="50" spans="2:6" x14ac:dyDescent="0.15">
      <c r="B50" s="36"/>
      <c r="C50" s="37"/>
      <c r="D50" s="37"/>
      <c r="E50" s="37"/>
      <c r="F50" s="38"/>
    </row>
    <row r="51" spans="2:6" x14ac:dyDescent="0.15">
      <c r="B51" s="36"/>
      <c r="C51" s="37"/>
      <c r="D51" s="37"/>
      <c r="E51" s="37"/>
      <c r="F51" s="38"/>
    </row>
    <row r="52" spans="2:6" x14ac:dyDescent="0.15">
      <c r="B52" s="36"/>
      <c r="C52" s="37"/>
      <c r="D52" s="37"/>
      <c r="E52" s="37"/>
      <c r="F52" s="38"/>
    </row>
    <row r="53" spans="2:6" x14ac:dyDescent="0.15">
      <c r="B53" s="36"/>
      <c r="C53" s="37"/>
      <c r="D53" s="37"/>
      <c r="E53" s="37"/>
      <c r="F53" s="38"/>
    </row>
    <row r="54" spans="2:6" x14ac:dyDescent="0.15">
      <c r="B54" s="36"/>
      <c r="C54" s="37"/>
      <c r="D54" s="37"/>
      <c r="E54" s="37"/>
      <c r="F54" s="38"/>
    </row>
    <row r="55" spans="2:6" x14ac:dyDescent="0.15">
      <c r="B55" s="36"/>
      <c r="C55" s="37"/>
      <c r="D55" s="37"/>
      <c r="E55" s="37"/>
      <c r="F55" s="38"/>
    </row>
    <row r="56" spans="2:6" x14ac:dyDescent="0.15">
      <c r="B56" s="36"/>
      <c r="C56" s="37"/>
      <c r="D56" s="37"/>
      <c r="E56" s="37"/>
      <c r="F56" s="38"/>
    </row>
    <row r="57" spans="2:6" x14ac:dyDescent="0.15">
      <c r="B57" s="36"/>
      <c r="C57" s="37"/>
      <c r="D57" s="37"/>
      <c r="E57" s="37"/>
      <c r="F57" s="38"/>
    </row>
    <row r="58" spans="2:6" x14ac:dyDescent="0.15">
      <c r="B58" s="36"/>
      <c r="C58" s="37"/>
      <c r="D58" s="37"/>
      <c r="E58" s="37"/>
      <c r="F58" s="38"/>
    </row>
    <row r="59" spans="2:6" x14ac:dyDescent="0.15">
      <c r="B59" s="36"/>
      <c r="C59" s="37"/>
      <c r="D59" s="37"/>
      <c r="E59" s="37"/>
      <c r="F59" s="38"/>
    </row>
    <row r="60" spans="2:6" x14ac:dyDescent="0.15">
      <c r="B60" s="36"/>
      <c r="C60" s="37"/>
      <c r="D60" s="37"/>
      <c r="E60" s="37"/>
      <c r="F60" s="38"/>
    </row>
    <row r="61" spans="2:6" x14ac:dyDescent="0.15">
      <c r="B61" s="36"/>
      <c r="C61" s="37"/>
      <c r="D61" s="37"/>
      <c r="E61" s="37"/>
      <c r="F61" s="38"/>
    </row>
    <row r="62" spans="2:6" x14ac:dyDescent="0.15">
      <c r="B62" s="36"/>
      <c r="C62" s="37"/>
      <c r="D62" s="37"/>
      <c r="E62" s="37"/>
      <c r="F62" s="38"/>
    </row>
    <row r="63" spans="2:6" x14ac:dyDescent="0.15">
      <c r="B63" s="36"/>
      <c r="C63" s="37"/>
      <c r="D63" s="37"/>
      <c r="E63" s="37"/>
      <c r="F63" s="38"/>
    </row>
    <row r="64" spans="2:6" x14ac:dyDescent="0.15">
      <c r="B64" s="36"/>
      <c r="C64" s="37"/>
      <c r="D64" s="37"/>
      <c r="E64" s="37"/>
      <c r="F64" s="38"/>
    </row>
    <row r="65" spans="2:6" x14ac:dyDescent="0.15">
      <c r="B65" s="36"/>
      <c r="C65" s="37"/>
      <c r="D65" s="37"/>
      <c r="E65" s="37"/>
      <c r="F65" s="38"/>
    </row>
    <row r="66" spans="2:6" x14ac:dyDescent="0.15">
      <c r="B66" s="36"/>
      <c r="C66" s="37"/>
      <c r="D66" s="37"/>
      <c r="E66" s="37"/>
      <c r="F66" s="38"/>
    </row>
    <row r="67" spans="2:6" x14ac:dyDescent="0.15">
      <c r="B67" s="36"/>
      <c r="C67" s="37"/>
      <c r="D67" s="37"/>
      <c r="E67" s="37"/>
      <c r="F67" s="38"/>
    </row>
    <row r="68" spans="2:6" x14ac:dyDescent="0.15">
      <c r="B68" s="36"/>
      <c r="C68" s="37"/>
      <c r="D68" s="37"/>
      <c r="E68" s="37"/>
      <c r="F68" s="38"/>
    </row>
    <row r="69" spans="2:6" x14ac:dyDescent="0.15">
      <c r="B69" s="36"/>
      <c r="C69" s="37"/>
      <c r="D69" s="37"/>
      <c r="E69" s="37"/>
      <c r="F69" s="38"/>
    </row>
    <row r="70" spans="2:6" x14ac:dyDescent="0.15">
      <c r="B70" s="36"/>
      <c r="C70" s="37"/>
      <c r="D70" s="37"/>
      <c r="E70" s="37"/>
      <c r="F70" s="38"/>
    </row>
    <row r="71" spans="2:6" x14ac:dyDescent="0.15">
      <c r="B71" s="36"/>
      <c r="C71" s="37"/>
      <c r="D71" s="37"/>
      <c r="E71" s="37"/>
      <c r="F71" s="38"/>
    </row>
    <row r="72" spans="2:6" x14ac:dyDescent="0.15">
      <c r="B72" s="36"/>
      <c r="C72" s="37"/>
      <c r="D72" s="37"/>
      <c r="E72" s="37"/>
      <c r="F72" s="38"/>
    </row>
    <row r="73" spans="2:6" x14ac:dyDescent="0.15">
      <c r="B73" s="36"/>
      <c r="C73" s="37"/>
      <c r="D73" s="37"/>
      <c r="E73" s="37"/>
      <c r="F73" s="38"/>
    </row>
    <row r="74" spans="2:6" x14ac:dyDescent="0.15">
      <c r="B74" s="36"/>
      <c r="C74" s="37"/>
      <c r="D74" s="37"/>
      <c r="E74" s="37"/>
      <c r="F74" s="38"/>
    </row>
    <row r="75" spans="2:6" x14ac:dyDescent="0.15">
      <c r="B75" s="36"/>
      <c r="C75" s="37"/>
      <c r="D75" s="37"/>
      <c r="E75" s="37"/>
      <c r="F75" s="38"/>
    </row>
    <row r="76" spans="2:6" x14ac:dyDescent="0.15">
      <c r="B76" s="36"/>
      <c r="C76" s="37"/>
      <c r="D76" s="37"/>
      <c r="E76" s="37"/>
      <c r="F76" s="38"/>
    </row>
    <row r="77" spans="2:6" x14ac:dyDescent="0.15">
      <c r="B77" s="36"/>
      <c r="C77" s="37"/>
      <c r="D77" s="37"/>
      <c r="E77" s="37"/>
      <c r="F77" s="38"/>
    </row>
    <row r="78" spans="2:6" x14ac:dyDescent="0.15">
      <c r="B78" s="36"/>
      <c r="C78" s="37"/>
      <c r="D78" s="37"/>
      <c r="E78" s="37"/>
      <c r="F78" s="38"/>
    </row>
    <row r="79" spans="2:6" x14ac:dyDescent="0.15">
      <c r="B79" s="36"/>
      <c r="C79" s="37"/>
      <c r="D79" s="37"/>
      <c r="E79" s="37"/>
      <c r="F79" s="38"/>
    </row>
    <row r="80" spans="2:6" x14ac:dyDescent="0.15">
      <c r="B80" s="36"/>
      <c r="C80" s="37"/>
      <c r="D80" s="37"/>
      <c r="E80" s="37"/>
      <c r="F80" s="38"/>
    </row>
    <row r="81" spans="2:6" x14ac:dyDescent="0.15">
      <c r="B81" s="36"/>
      <c r="C81" s="37"/>
      <c r="D81" s="37"/>
      <c r="E81" s="37"/>
      <c r="F81" s="38"/>
    </row>
    <row r="82" spans="2:6" x14ac:dyDescent="0.15">
      <c r="B82" s="36"/>
      <c r="C82" s="37"/>
      <c r="D82" s="37"/>
      <c r="E82" s="37"/>
      <c r="F82" s="38"/>
    </row>
    <row r="83" spans="2:6" x14ac:dyDescent="0.15">
      <c r="B83" s="36"/>
      <c r="C83" s="37"/>
      <c r="D83" s="37"/>
      <c r="E83" s="37"/>
      <c r="F83" s="38"/>
    </row>
    <row r="84" spans="2:6" x14ac:dyDescent="0.15">
      <c r="B84" s="36"/>
      <c r="C84" s="37"/>
      <c r="D84" s="37"/>
      <c r="E84" s="37"/>
      <c r="F84" s="38"/>
    </row>
    <row r="85" spans="2:6" x14ac:dyDescent="0.15">
      <c r="B85" s="36"/>
      <c r="C85" s="37"/>
      <c r="D85" s="37"/>
      <c r="E85" s="37"/>
      <c r="F85" s="38"/>
    </row>
    <row r="86" spans="2:6" x14ac:dyDescent="0.15">
      <c r="B86" s="36"/>
      <c r="C86" s="37"/>
      <c r="D86" s="37"/>
      <c r="E86" s="37"/>
      <c r="F86" s="38"/>
    </row>
    <row r="87" spans="2:6" x14ac:dyDescent="0.15">
      <c r="B87" s="36"/>
      <c r="C87" s="37"/>
      <c r="D87" s="37"/>
      <c r="E87" s="37"/>
      <c r="F87" s="38"/>
    </row>
    <row r="88" spans="2:6" x14ac:dyDescent="0.15">
      <c r="B88" s="36"/>
      <c r="C88" s="37"/>
      <c r="D88" s="37"/>
      <c r="E88" s="37"/>
      <c r="F88" s="38"/>
    </row>
    <row r="89" spans="2:6" x14ac:dyDescent="0.15">
      <c r="B89" s="36"/>
      <c r="C89" s="37"/>
      <c r="D89" s="37"/>
      <c r="E89" s="37"/>
      <c r="F89" s="38"/>
    </row>
    <row r="90" spans="2:6" x14ac:dyDescent="0.15">
      <c r="B90" s="36"/>
      <c r="C90" s="37"/>
      <c r="D90" s="37"/>
      <c r="E90" s="37"/>
      <c r="F90" s="38"/>
    </row>
    <row r="91" spans="2:6" x14ac:dyDescent="0.15">
      <c r="B91" s="36"/>
      <c r="C91" s="37"/>
      <c r="D91" s="37"/>
      <c r="E91" s="37"/>
      <c r="F91" s="38"/>
    </row>
    <row r="92" spans="2:6" x14ac:dyDescent="0.15">
      <c r="B92" s="36"/>
      <c r="C92" s="37"/>
      <c r="D92" s="37"/>
      <c r="E92" s="37"/>
      <c r="F92" s="38"/>
    </row>
    <row r="93" spans="2:6" x14ac:dyDescent="0.15">
      <c r="B93" s="36"/>
      <c r="C93" s="37"/>
      <c r="D93" s="37"/>
      <c r="E93" s="37"/>
      <c r="F93" s="38"/>
    </row>
    <row r="94" spans="2:6" x14ac:dyDescent="0.15">
      <c r="B94" s="36"/>
      <c r="C94" s="37"/>
      <c r="D94" s="37"/>
      <c r="E94" s="37"/>
      <c r="F94" s="38"/>
    </row>
    <row r="95" spans="2:6" x14ac:dyDescent="0.15">
      <c r="B95" s="36"/>
      <c r="C95" s="37"/>
      <c r="D95" s="37"/>
      <c r="E95" s="37"/>
      <c r="F95" s="38"/>
    </row>
    <row r="96" spans="2:6" x14ac:dyDescent="0.15">
      <c r="B96" s="36"/>
      <c r="C96" s="37"/>
      <c r="D96" s="37"/>
      <c r="E96" s="37"/>
      <c r="F96" s="38"/>
    </row>
    <row r="97" spans="2:6" x14ac:dyDescent="0.15">
      <c r="B97" s="36"/>
      <c r="C97" s="37"/>
      <c r="D97" s="37"/>
      <c r="E97" s="37"/>
      <c r="F97" s="38"/>
    </row>
    <row r="98" spans="2:6" x14ac:dyDescent="0.15">
      <c r="B98" s="36"/>
      <c r="C98" s="37"/>
      <c r="D98" s="37"/>
      <c r="E98" s="37"/>
      <c r="F98" s="38"/>
    </row>
    <row r="99" spans="2:6" x14ac:dyDescent="0.15">
      <c r="B99" s="36"/>
      <c r="C99" s="37"/>
      <c r="D99" s="37"/>
      <c r="E99" s="37"/>
      <c r="F99" s="38"/>
    </row>
    <row r="100" spans="2:6" x14ac:dyDescent="0.15">
      <c r="B100" s="36"/>
      <c r="C100" s="37"/>
      <c r="D100" s="37"/>
      <c r="E100" s="37"/>
      <c r="F100" s="38"/>
    </row>
    <row r="101" spans="2:6" x14ac:dyDescent="0.15">
      <c r="B101" s="36"/>
      <c r="C101" s="37"/>
      <c r="D101" s="37"/>
      <c r="E101" s="37"/>
      <c r="F101" s="38"/>
    </row>
    <row r="102" spans="2:6" x14ac:dyDescent="0.15">
      <c r="B102" s="36"/>
      <c r="C102" s="37"/>
      <c r="D102" s="37"/>
      <c r="E102" s="37"/>
      <c r="F102" s="38"/>
    </row>
    <row r="103" spans="2:6" x14ac:dyDescent="0.15">
      <c r="B103" s="36"/>
      <c r="C103" s="37"/>
      <c r="D103" s="37"/>
      <c r="E103" s="37"/>
      <c r="F103" s="38"/>
    </row>
    <row r="104" spans="2:6" x14ac:dyDescent="0.15">
      <c r="B104" s="36"/>
      <c r="C104" s="37"/>
      <c r="D104" s="37"/>
      <c r="E104" s="37"/>
      <c r="F104" s="38"/>
    </row>
    <row r="105" spans="2:6" x14ac:dyDescent="0.15">
      <c r="B105" s="36"/>
      <c r="C105" s="37"/>
      <c r="D105" s="37"/>
      <c r="E105" s="37"/>
      <c r="F105" s="38"/>
    </row>
    <row r="106" spans="2:6" x14ac:dyDescent="0.15">
      <c r="B106" s="36"/>
      <c r="C106" s="37"/>
      <c r="D106" s="37"/>
      <c r="E106" s="37"/>
      <c r="F106" s="38"/>
    </row>
    <row r="107" spans="2:6" x14ac:dyDescent="0.15">
      <c r="B107" s="36"/>
      <c r="C107" s="37"/>
      <c r="D107" s="37"/>
      <c r="E107" s="37"/>
      <c r="F107" s="38"/>
    </row>
    <row r="108" spans="2:6" x14ac:dyDescent="0.15">
      <c r="B108" s="36"/>
      <c r="C108" s="36"/>
      <c r="D108" s="36"/>
      <c r="E108" s="36"/>
      <c r="F108" s="39"/>
    </row>
    <row r="109" spans="2:6" x14ac:dyDescent="0.15">
      <c r="B109" s="36"/>
      <c r="C109" s="36"/>
      <c r="D109" s="36"/>
      <c r="E109" s="36"/>
      <c r="F109" s="39"/>
    </row>
    <row r="110" spans="2:6" x14ac:dyDescent="0.15">
      <c r="B110" s="36"/>
      <c r="C110" s="36"/>
      <c r="D110" s="36"/>
      <c r="E110" s="36"/>
      <c r="F110" s="39"/>
    </row>
    <row r="111" spans="2:6" x14ac:dyDescent="0.15">
      <c r="B111" s="36"/>
      <c r="C111" s="36"/>
      <c r="D111" s="36"/>
      <c r="E111" s="36"/>
      <c r="F111" s="39"/>
    </row>
    <row r="112" spans="2:6" x14ac:dyDescent="0.15">
      <c r="B112" s="36"/>
      <c r="C112" s="36"/>
      <c r="D112" s="36"/>
      <c r="E112" s="36"/>
      <c r="F112" s="39"/>
    </row>
    <row r="113" spans="2:6" x14ac:dyDescent="0.15">
      <c r="B113" s="36"/>
      <c r="C113" s="36"/>
      <c r="D113" s="36"/>
      <c r="E113" s="36"/>
      <c r="F113" s="39"/>
    </row>
    <row r="114" spans="2:6" x14ac:dyDescent="0.15">
      <c r="B114" s="36"/>
      <c r="C114" s="36"/>
      <c r="D114" s="36"/>
      <c r="E114" s="36"/>
      <c r="F114" s="39"/>
    </row>
    <row r="115" spans="2:6" x14ac:dyDescent="0.15">
      <c r="B115" s="36"/>
      <c r="C115" s="36"/>
      <c r="D115" s="36"/>
      <c r="E115" s="36"/>
      <c r="F115" s="39"/>
    </row>
    <row r="116" spans="2:6" x14ac:dyDescent="0.15">
      <c r="B116" s="36"/>
      <c r="C116" s="36"/>
      <c r="D116" s="36"/>
      <c r="E116" s="36"/>
      <c r="F116" s="39"/>
    </row>
    <row r="117" spans="2:6" x14ac:dyDescent="0.15">
      <c r="B117" s="36"/>
      <c r="C117" s="36"/>
      <c r="D117" s="36"/>
      <c r="E117" s="36"/>
      <c r="F117" s="39"/>
    </row>
    <row r="118" spans="2:6" x14ac:dyDescent="0.15">
      <c r="B118" s="36"/>
      <c r="C118" s="36"/>
      <c r="D118" s="36"/>
      <c r="E118" s="36"/>
      <c r="F118" s="39"/>
    </row>
    <row r="119" spans="2:6" x14ac:dyDescent="0.15">
      <c r="B119" s="36"/>
      <c r="C119" s="36"/>
      <c r="D119" s="36"/>
      <c r="E119" s="36"/>
      <c r="F119" s="39"/>
    </row>
    <row r="120" spans="2:6" x14ac:dyDescent="0.15">
      <c r="B120" s="36"/>
      <c r="C120" s="36"/>
      <c r="D120" s="36"/>
      <c r="E120" s="36"/>
      <c r="F120" s="39"/>
    </row>
    <row r="121" spans="2:6" x14ac:dyDescent="0.15">
      <c r="B121" s="36"/>
      <c r="C121" s="36"/>
      <c r="D121" s="36"/>
      <c r="E121" s="36"/>
      <c r="F121" s="39"/>
    </row>
    <row r="122" spans="2:6" x14ac:dyDescent="0.15">
      <c r="B122" s="36"/>
      <c r="C122" s="36"/>
      <c r="D122" s="36"/>
      <c r="E122" s="36"/>
      <c r="F122" s="39"/>
    </row>
    <row r="123" spans="2:6" x14ac:dyDescent="0.15">
      <c r="B123" s="36"/>
      <c r="C123" s="36"/>
      <c r="D123" s="36"/>
      <c r="E123" s="36"/>
      <c r="F123" s="39"/>
    </row>
    <row r="124" spans="2:6" x14ac:dyDescent="0.15">
      <c r="B124" s="36"/>
      <c r="C124" s="36"/>
      <c r="D124" s="36"/>
      <c r="E124" s="36"/>
      <c r="F124" s="39"/>
    </row>
    <row r="125" spans="2:6" x14ac:dyDescent="0.15">
      <c r="B125" s="36"/>
      <c r="C125" s="36"/>
      <c r="D125" s="36"/>
      <c r="E125" s="36"/>
      <c r="F125" s="39"/>
    </row>
    <row r="126" spans="2:6" x14ac:dyDescent="0.15">
      <c r="B126" s="36"/>
      <c r="C126" s="36"/>
      <c r="D126" s="36"/>
      <c r="E126" s="36"/>
      <c r="F126" s="39"/>
    </row>
    <row r="127" spans="2:6" x14ac:dyDescent="0.15">
      <c r="B127" s="36"/>
      <c r="C127" s="36"/>
      <c r="D127" s="36"/>
      <c r="E127" s="36"/>
      <c r="F127" s="39"/>
    </row>
    <row r="128" spans="2:6" x14ac:dyDescent="0.15">
      <c r="B128" s="36"/>
      <c r="C128" s="36"/>
      <c r="D128" s="36"/>
      <c r="E128" s="36"/>
      <c r="F128" s="39"/>
    </row>
    <row r="129" spans="2:6" x14ac:dyDescent="0.15">
      <c r="B129" s="36"/>
      <c r="C129" s="36"/>
      <c r="D129" s="36"/>
      <c r="E129" s="36"/>
      <c r="F129" s="39"/>
    </row>
    <row r="130" spans="2:6" x14ac:dyDescent="0.15">
      <c r="B130" s="36"/>
      <c r="C130" s="36"/>
      <c r="D130" s="36"/>
      <c r="E130" s="36"/>
      <c r="F130" s="39"/>
    </row>
    <row r="131" spans="2:6" x14ac:dyDescent="0.15">
      <c r="B131" s="36"/>
      <c r="C131" s="36"/>
      <c r="D131" s="36"/>
      <c r="E131" s="36"/>
      <c r="F131" s="39"/>
    </row>
    <row r="132" spans="2:6" x14ac:dyDescent="0.15">
      <c r="B132" s="36"/>
      <c r="C132" s="36"/>
      <c r="D132" s="36"/>
      <c r="E132" s="36"/>
      <c r="F132" s="39"/>
    </row>
    <row r="133" spans="2:6" x14ac:dyDescent="0.15">
      <c r="B133" s="36"/>
      <c r="C133" s="36"/>
      <c r="D133" s="36"/>
      <c r="E133" s="36"/>
      <c r="F133" s="39"/>
    </row>
    <row r="134" spans="2:6" x14ac:dyDescent="0.15">
      <c r="B134" s="36"/>
      <c r="C134" s="36"/>
      <c r="D134" s="36"/>
      <c r="E134" s="36"/>
      <c r="F134" s="39"/>
    </row>
    <row r="135" spans="2:6" x14ac:dyDescent="0.15">
      <c r="B135" s="36"/>
      <c r="C135" s="36"/>
      <c r="D135" s="36"/>
      <c r="E135" s="36"/>
      <c r="F135" s="39"/>
    </row>
    <row r="136" spans="2:6" x14ac:dyDescent="0.15">
      <c r="B136" s="36"/>
      <c r="C136" s="36"/>
      <c r="D136" s="36"/>
      <c r="E136" s="36"/>
      <c r="F136" s="39"/>
    </row>
    <row r="137" spans="2:6" x14ac:dyDescent="0.15">
      <c r="B137" s="36"/>
    </row>
    <row r="138" spans="2:6" x14ac:dyDescent="0.15">
      <c r="B138" s="36"/>
    </row>
    <row r="139" spans="2:6" x14ac:dyDescent="0.15">
      <c r="B139" s="36"/>
    </row>
    <row r="140" spans="2:6" x14ac:dyDescent="0.15">
      <c r="B140" s="36"/>
    </row>
    <row r="141" spans="2:6" x14ac:dyDescent="0.15">
      <c r="B141" s="36"/>
    </row>
    <row r="142" spans="2:6" x14ac:dyDescent="0.15">
      <c r="B142" s="36"/>
    </row>
    <row r="143" spans="2:6" x14ac:dyDescent="0.15">
      <c r="B143" s="36"/>
    </row>
    <row r="144" spans="2:6" x14ac:dyDescent="0.15">
      <c r="B144" s="36"/>
    </row>
    <row r="145" spans="2:2" x14ac:dyDescent="0.15">
      <c r="B145" s="36"/>
    </row>
    <row r="146" spans="2:2" x14ac:dyDescent="0.15">
      <c r="B146" s="36"/>
    </row>
    <row r="147" spans="2:2" x14ac:dyDescent="0.15">
      <c r="B147" s="36"/>
    </row>
    <row r="148" spans="2:2" x14ac:dyDescent="0.15">
      <c r="B148" s="36"/>
    </row>
    <row r="149" spans="2:2" x14ac:dyDescent="0.15">
      <c r="B149" s="36"/>
    </row>
    <row r="150" spans="2:2" x14ac:dyDescent="0.15">
      <c r="B150" s="36"/>
    </row>
    <row r="151" spans="2:2" x14ac:dyDescent="0.15">
      <c r="B151" s="36"/>
    </row>
    <row r="152" spans="2:2" x14ac:dyDescent="0.15">
      <c r="B152" s="36"/>
    </row>
    <row r="153" spans="2:2" x14ac:dyDescent="0.15">
      <c r="B153" s="36"/>
    </row>
    <row r="154" spans="2:2" x14ac:dyDescent="0.15">
      <c r="B154" s="36"/>
    </row>
    <row r="155" spans="2:2" x14ac:dyDescent="0.15">
      <c r="B155" s="36"/>
    </row>
    <row r="156" spans="2:2" x14ac:dyDescent="0.15">
      <c r="B156" s="36"/>
    </row>
    <row r="157" spans="2:2" x14ac:dyDescent="0.15">
      <c r="B157" s="36"/>
    </row>
    <row r="158" spans="2:2" x14ac:dyDescent="0.15">
      <c r="B158" s="36"/>
    </row>
    <row r="159" spans="2:2" x14ac:dyDescent="0.15">
      <c r="B159" s="36"/>
    </row>
    <row r="160" spans="2:2" x14ac:dyDescent="0.15">
      <c r="B160" s="36"/>
    </row>
    <row r="161" spans="2:2" x14ac:dyDescent="0.15">
      <c r="B161" s="36"/>
    </row>
    <row r="162" spans="2:2" x14ac:dyDescent="0.15">
      <c r="B162" s="36"/>
    </row>
    <row r="163" spans="2:2" x14ac:dyDescent="0.15">
      <c r="B163" s="36"/>
    </row>
    <row r="164" spans="2:2" x14ac:dyDescent="0.15">
      <c r="B164" s="36"/>
    </row>
    <row r="165" spans="2:2" x14ac:dyDescent="0.15">
      <c r="B165" s="36"/>
    </row>
    <row r="166" spans="2:2" x14ac:dyDescent="0.15">
      <c r="B166" s="36"/>
    </row>
    <row r="167" spans="2:2" x14ac:dyDescent="0.15">
      <c r="B167" s="36"/>
    </row>
    <row r="168" spans="2:2" x14ac:dyDescent="0.15">
      <c r="B168" s="36"/>
    </row>
    <row r="169" spans="2:2" x14ac:dyDescent="0.15">
      <c r="B169" s="36"/>
    </row>
    <row r="170" spans="2:2" x14ac:dyDescent="0.15">
      <c r="B170" s="36"/>
    </row>
    <row r="171" spans="2:2" x14ac:dyDescent="0.15">
      <c r="B171" s="36"/>
    </row>
    <row r="172" spans="2:2" x14ac:dyDescent="0.15">
      <c r="B172" s="36"/>
    </row>
    <row r="173" spans="2:2" x14ac:dyDescent="0.15">
      <c r="B173" s="36"/>
    </row>
    <row r="174" spans="2:2" x14ac:dyDescent="0.15">
      <c r="B174" s="36"/>
    </row>
    <row r="175" spans="2:2" x14ac:dyDescent="0.15">
      <c r="B175" s="36"/>
    </row>
    <row r="176" spans="2:2" x14ac:dyDescent="0.15">
      <c r="B176" s="36"/>
    </row>
    <row r="177" spans="2:2" x14ac:dyDescent="0.15">
      <c r="B177" s="36"/>
    </row>
    <row r="178" spans="2:2" x14ac:dyDescent="0.15">
      <c r="B178" s="36"/>
    </row>
    <row r="179" spans="2:2" x14ac:dyDescent="0.15">
      <c r="B179" s="36"/>
    </row>
    <row r="180" spans="2:2" x14ac:dyDescent="0.15">
      <c r="B180" s="36"/>
    </row>
    <row r="181" spans="2:2" x14ac:dyDescent="0.15">
      <c r="B181" s="36"/>
    </row>
    <row r="182" spans="2:2" x14ac:dyDescent="0.15">
      <c r="B182" s="36"/>
    </row>
    <row r="183" spans="2:2" x14ac:dyDescent="0.15">
      <c r="B183" s="36"/>
    </row>
    <row r="184" spans="2:2" x14ac:dyDescent="0.15">
      <c r="B184" s="36"/>
    </row>
    <row r="185" spans="2:2" x14ac:dyDescent="0.15">
      <c r="B185" s="36"/>
    </row>
    <row r="186" spans="2:2" x14ac:dyDescent="0.15">
      <c r="B186" s="36"/>
    </row>
    <row r="187" spans="2:2" x14ac:dyDescent="0.15">
      <c r="B187" s="36"/>
    </row>
    <row r="188" spans="2:2" x14ac:dyDescent="0.15">
      <c r="B188" s="36"/>
    </row>
    <row r="189" spans="2:2" x14ac:dyDescent="0.15">
      <c r="B189" s="36"/>
    </row>
    <row r="190" spans="2:2" x14ac:dyDescent="0.15">
      <c r="B190" s="36"/>
    </row>
    <row r="191" spans="2:2" x14ac:dyDescent="0.15">
      <c r="B191" s="36"/>
    </row>
    <row r="192" spans="2:2" x14ac:dyDescent="0.15">
      <c r="B192" s="36"/>
    </row>
  </sheetData>
  <sheetProtection sheet="1" objects="1" scenarios="1"/>
  <mergeCells count="10">
    <mergeCell ref="C8:C11"/>
    <mergeCell ref="D8:D11"/>
    <mergeCell ref="E8:E11"/>
    <mergeCell ref="F8:F11"/>
    <mergeCell ref="A1:F1"/>
    <mergeCell ref="A2:F2"/>
    <mergeCell ref="A3:F3"/>
    <mergeCell ref="A4:F4"/>
    <mergeCell ref="A5:F5"/>
    <mergeCell ref="A6:F6"/>
  </mergeCells>
  <printOptions horizontalCentered="1"/>
  <pageMargins left="0.25" right="0.25" top="0.48" bottom="0.37" header="0.3" footer="0.21"/>
  <pageSetup scale="91"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41C22-F0DD-4AEE-974A-4987FCC7950E}">
  <dimension ref="A1:F192"/>
  <sheetViews>
    <sheetView tabSelected="1" workbookViewId="0">
      <selection activeCell="C12" sqref="C12:F41"/>
    </sheetView>
  </sheetViews>
  <sheetFormatPr baseColWidth="10" defaultColWidth="8.83203125" defaultRowHeight="12" x14ac:dyDescent="0.15"/>
  <cols>
    <col min="1" max="1" width="4.83203125" style="3" customWidth="1"/>
    <col min="2" max="2" width="38.83203125" style="1" bestFit="1" customWidth="1"/>
    <col min="3" max="5" width="12.83203125" style="1" customWidth="1"/>
    <col min="6" max="6" width="12.83203125" style="19" customWidth="1"/>
    <col min="7" max="7" width="8.83203125" style="1"/>
    <col min="8" max="8" width="11.1640625" style="1" bestFit="1" customWidth="1"/>
    <col min="9" max="16384" width="8.83203125" style="1"/>
  </cols>
  <sheetData>
    <row r="1" spans="1:6" ht="13" x14ac:dyDescent="0.15">
      <c r="A1" s="136" t="s">
        <v>0</v>
      </c>
      <c r="B1" s="136"/>
      <c r="C1" s="136"/>
      <c r="D1" s="136"/>
      <c r="E1" s="136"/>
      <c r="F1" s="136"/>
    </row>
    <row r="2" spans="1:6" ht="13" x14ac:dyDescent="0.15">
      <c r="A2" s="137" t="str">
        <f>'[15]Cover Page'!B12</f>
        <v>WESTERN ILLINOIS UNIVERSITY</v>
      </c>
      <c r="B2" s="137"/>
      <c r="C2" s="137"/>
      <c r="D2" s="137"/>
      <c r="E2" s="137"/>
      <c r="F2" s="137"/>
    </row>
    <row r="3" spans="1:6" ht="13" x14ac:dyDescent="0.15">
      <c r="A3" s="136" t="s">
        <v>1</v>
      </c>
      <c r="B3" s="136"/>
      <c r="C3" s="136"/>
      <c r="D3" s="136"/>
      <c r="E3" s="136"/>
      <c r="F3" s="136"/>
    </row>
    <row r="4" spans="1:6" ht="13" x14ac:dyDescent="0.15">
      <c r="A4" s="137" t="s">
        <v>2</v>
      </c>
      <c r="B4" s="137"/>
      <c r="C4" s="137"/>
      <c r="D4" s="137"/>
      <c r="E4" s="137"/>
      <c r="F4" s="137"/>
    </row>
    <row r="5" spans="1:6" x14ac:dyDescent="0.15">
      <c r="A5" s="125" t="str">
        <f>CSU!A5</f>
        <v>2021</v>
      </c>
      <c r="B5" s="129"/>
      <c r="C5" s="129"/>
      <c r="D5" s="129"/>
      <c r="E5" s="129"/>
      <c r="F5" s="129"/>
    </row>
    <row r="6" spans="1:6" x14ac:dyDescent="0.15">
      <c r="A6" s="128"/>
      <c r="B6" s="128"/>
      <c r="C6" s="128"/>
      <c r="D6" s="128"/>
      <c r="E6" s="128"/>
      <c r="F6" s="128"/>
    </row>
    <row r="7" spans="1:6" ht="13" thickBot="1" x14ac:dyDescent="0.2">
      <c r="A7" s="2" t="s">
        <v>3</v>
      </c>
      <c r="B7" s="2" t="s">
        <v>4</v>
      </c>
      <c r="C7" s="2" t="s">
        <v>5</v>
      </c>
      <c r="D7" s="2" t="s">
        <v>6</v>
      </c>
      <c r="E7" s="2" t="s">
        <v>7</v>
      </c>
      <c r="F7" s="2" t="s">
        <v>8</v>
      </c>
    </row>
    <row r="8" spans="1:6" ht="13" x14ac:dyDescent="0.15">
      <c r="A8" s="42"/>
      <c r="B8" s="43"/>
      <c r="C8" s="130" t="s">
        <v>9</v>
      </c>
      <c r="D8" s="132" t="s">
        <v>10</v>
      </c>
      <c r="E8" s="132" t="s">
        <v>11</v>
      </c>
      <c r="F8" s="134" t="s">
        <v>12</v>
      </c>
    </row>
    <row r="9" spans="1:6" ht="13" x14ac:dyDescent="0.15">
      <c r="A9" s="42"/>
      <c r="B9" s="44"/>
      <c r="C9" s="131"/>
      <c r="D9" s="133"/>
      <c r="E9" s="133"/>
      <c r="F9" s="135"/>
    </row>
    <row r="10" spans="1:6" ht="13" x14ac:dyDescent="0.15">
      <c r="A10" s="42"/>
      <c r="B10" s="44"/>
      <c r="C10" s="131"/>
      <c r="D10" s="133"/>
      <c r="E10" s="133"/>
      <c r="F10" s="135"/>
    </row>
    <row r="11" spans="1:6" ht="14" thickBot="1" x14ac:dyDescent="0.2">
      <c r="A11" s="42"/>
      <c r="B11" s="45" t="s">
        <v>13</v>
      </c>
      <c r="C11" s="131"/>
      <c r="D11" s="133"/>
      <c r="E11" s="133"/>
      <c r="F11" s="135"/>
    </row>
    <row r="12" spans="1:6" ht="13" x14ac:dyDescent="0.15">
      <c r="A12" s="46">
        <v>1</v>
      </c>
      <c r="B12" s="47" t="s">
        <v>14</v>
      </c>
      <c r="C12" s="48">
        <v>49513.8</v>
      </c>
      <c r="D12" s="49">
        <v>25333</v>
      </c>
      <c r="E12" s="50">
        <v>20432.900000000001</v>
      </c>
      <c r="F12" s="51">
        <v>95279.700000000012</v>
      </c>
    </row>
    <row r="13" spans="1:6" ht="13" x14ac:dyDescent="0.15">
      <c r="A13" s="52">
        <v>3</v>
      </c>
      <c r="B13" s="53" t="s">
        <v>15</v>
      </c>
      <c r="C13" s="54">
        <v>608.79999999999995</v>
      </c>
      <c r="D13" s="44">
        <v>431.8</v>
      </c>
      <c r="E13" s="55">
        <v>229.2</v>
      </c>
      <c r="F13" s="56">
        <v>1269.8</v>
      </c>
    </row>
    <row r="14" spans="1:6" ht="13" x14ac:dyDescent="0.15">
      <c r="A14" s="52">
        <v>4</v>
      </c>
      <c r="B14" s="53" t="s">
        <v>16</v>
      </c>
      <c r="C14" s="54"/>
      <c r="D14" s="44">
        <v>11810.2</v>
      </c>
      <c r="E14" s="55">
        <v>25720.3</v>
      </c>
      <c r="F14" s="56">
        <v>37530.5</v>
      </c>
    </row>
    <row r="15" spans="1:6" ht="13" x14ac:dyDescent="0.15">
      <c r="A15" s="52">
        <v>5</v>
      </c>
      <c r="B15" s="53" t="s">
        <v>17</v>
      </c>
      <c r="C15" s="54"/>
      <c r="D15" s="44">
        <v>131.80000000000001</v>
      </c>
      <c r="E15" s="55">
        <v>260.8</v>
      </c>
      <c r="F15" s="56">
        <v>392.6</v>
      </c>
    </row>
    <row r="16" spans="1:6" ht="13" x14ac:dyDescent="0.15">
      <c r="A16" s="52">
        <v>6</v>
      </c>
      <c r="B16" s="53" t="s">
        <v>18</v>
      </c>
      <c r="C16" s="54"/>
      <c r="D16" s="44">
        <v>736</v>
      </c>
      <c r="E16" s="55">
        <v>1683.1</v>
      </c>
      <c r="F16" s="56">
        <v>2419.1</v>
      </c>
    </row>
    <row r="17" spans="1:6" ht="13" x14ac:dyDescent="0.15">
      <c r="A17" s="52">
        <v>7</v>
      </c>
      <c r="B17" s="53" t="s">
        <v>19</v>
      </c>
      <c r="C17" s="54"/>
      <c r="D17" s="44">
        <v>2307.4</v>
      </c>
      <c r="E17" s="55">
        <v>4499.3</v>
      </c>
      <c r="F17" s="56">
        <v>6806.7000000000007</v>
      </c>
    </row>
    <row r="18" spans="1:6" ht="13" x14ac:dyDescent="0.15">
      <c r="A18" s="52">
        <v>8</v>
      </c>
      <c r="B18" s="53" t="s">
        <v>20</v>
      </c>
      <c r="C18" s="54"/>
      <c r="D18" s="44">
        <v>16888</v>
      </c>
      <c r="E18" s="55">
        <v>32238.6</v>
      </c>
      <c r="F18" s="56">
        <v>49126.6</v>
      </c>
    </row>
    <row r="19" spans="1:6" ht="13" x14ac:dyDescent="0.15">
      <c r="A19" s="52">
        <v>9</v>
      </c>
      <c r="B19" s="53" t="s">
        <v>21</v>
      </c>
      <c r="C19" s="54"/>
      <c r="D19" s="44">
        <v>98.7</v>
      </c>
      <c r="E19" s="55">
        <v>166</v>
      </c>
      <c r="F19" s="56">
        <v>264.7</v>
      </c>
    </row>
    <row r="20" spans="1:6" ht="13" x14ac:dyDescent="0.15">
      <c r="A20" s="52">
        <v>10</v>
      </c>
      <c r="B20" s="53" t="s">
        <v>22</v>
      </c>
      <c r="C20" s="54"/>
      <c r="D20" s="44">
        <v>151.1</v>
      </c>
      <c r="E20" s="55">
        <v>97.6</v>
      </c>
      <c r="F20" s="56">
        <v>248.7</v>
      </c>
    </row>
    <row r="21" spans="1:6" ht="13" x14ac:dyDescent="0.15">
      <c r="A21" s="52">
        <v>11</v>
      </c>
      <c r="B21" s="53" t="s">
        <v>23</v>
      </c>
      <c r="C21" s="54"/>
      <c r="D21" s="44"/>
      <c r="E21" s="55">
        <v>0</v>
      </c>
      <c r="F21" s="56">
        <v>0</v>
      </c>
    </row>
    <row r="22" spans="1:6" ht="13" x14ac:dyDescent="0.15">
      <c r="A22" s="52">
        <v>12</v>
      </c>
      <c r="B22" s="53" t="s">
        <v>24</v>
      </c>
      <c r="C22" s="54"/>
      <c r="D22" s="44">
        <v>69.8</v>
      </c>
      <c r="E22" s="55">
        <v>482.4</v>
      </c>
      <c r="F22" s="56">
        <v>552.19999999999993</v>
      </c>
    </row>
    <row r="23" spans="1:6" ht="13" x14ac:dyDescent="0.15">
      <c r="A23" s="52">
        <v>13</v>
      </c>
      <c r="B23" s="53" t="s">
        <v>25</v>
      </c>
      <c r="C23" s="54"/>
      <c r="D23" s="44"/>
      <c r="E23" s="55">
        <v>31.4</v>
      </c>
      <c r="F23" s="56">
        <v>31.4</v>
      </c>
    </row>
    <row r="24" spans="1:6" ht="13" x14ac:dyDescent="0.15">
      <c r="A24" s="52">
        <v>14</v>
      </c>
      <c r="B24" s="53" t="s">
        <v>26</v>
      </c>
      <c r="C24" s="54"/>
      <c r="D24" s="44"/>
      <c r="E24" s="55">
        <v>0</v>
      </c>
      <c r="F24" s="56">
        <v>0</v>
      </c>
    </row>
    <row r="25" spans="1:6" ht="13" x14ac:dyDescent="0.15">
      <c r="A25" s="52">
        <v>15</v>
      </c>
      <c r="B25" s="53" t="s">
        <v>27</v>
      </c>
      <c r="C25" s="54">
        <v>1944.8</v>
      </c>
      <c r="D25" s="44"/>
      <c r="E25" s="55">
        <v>1041.9000000000001</v>
      </c>
      <c r="F25" s="56">
        <v>2986.7</v>
      </c>
    </row>
    <row r="26" spans="1:6" ht="13" x14ac:dyDescent="0.15">
      <c r="A26" s="52">
        <v>16</v>
      </c>
      <c r="B26" s="57" t="s">
        <v>28</v>
      </c>
      <c r="C26" s="58">
        <v>10</v>
      </c>
      <c r="D26" s="59">
        <v>48.1</v>
      </c>
      <c r="E26" s="59">
        <v>9009.6</v>
      </c>
      <c r="F26" s="56">
        <v>9067.7000000000007</v>
      </c>
    </row>
    <row r="27" spans="1:6" ht="13" x14ac:dyDescent="0.15">
      <c r="A27" s="52">
        <v>17</v>
      </c>
      <c r="B27" s="60" t="s">
        <v>29</v>
      </c>
      <c r="C27" s="61"/>
      <c r="D27" s="62"/>
      <c r="E27" s="63"/>
      <c r="F27" s="56">
        <v>0</v>
      </c>
    </row>
    <row r="28" spans="1:6" ht="13" x14ac:dyDescent="0.15">
      <c r="A28" s="52">
        <v>18</v>
      </c>
      <c r="B28" s="60" t="s">
        <v>30</v>
      </c>
      <c r="C28" s="61"/>
      <c r="D28" s="62"/>
      <c r="E28" s="63"/>
      <c r="F28" s="56">
        <v>0</v>
      </c>
    </row>
    <row r="29" spans="1:6" ht="13" x14ac:dyDescent="0.15">
      <c r="A29" s="52">
        <v>19</v>
      </c>
      <c r="B29" s="60" t="s">
        <v>31</v>
      </c>
      <c r="C29" s="61"/>
      <c r="D29" s="62"/>
      <c r="E29" s="63"/>
      <c r="F29" s="56">
        <v>0</v>
      </c>
    </row>
    <row r="30" spans="1:6" ht="13" x14ac:dyDescent="0.15">
      <c r="A30" s="52">
        <v>20</v>
      </c>
      <c r="B30" s="60" t="s">
        <v>32</v>
      </c>
      <c r="C30" s="61"/>
      <c r="D30" s="62"/>
      <c r="E30" s="63"/>
      <c r="F30" s="56">
        <v>0</v>
      </c>
    </row>
    <row r="31" spans="1:6" ht="13" x14ac:dyDescent="0.15">
      <c r="A31" s="52">
        <v>21</v>
      </c>
      <c r="B31" s="60" t="s">
        <v>33</v>
      </c>
      <c r="C31" s="61"/>
      <c r="D31" s="62"/>
      <c r="E31" s="63"/>
      <c r="F31" s="56">
        <v>0</v>
      </c>
    </row>
    <row r="32" spans="1:6" ht="13" x14ac:dyDescent="0.15">
      <c r="A32" s="52">
        <v>22</v>
      </c>
      <c r="B32" s="60" t="s">
        <v>34</v>
      </c>
      <c r="C32" s="61"/>
      <c r="D32" s="62"/>
      <c r="E32" s="63"/>
      <c r="F32" s="56">
        <v>0</v>
      </c>
    </row>
    <row r="33" spans="1:6" ht="13" x14ac:dyDescent="0.15">
      <c r="A33" s="52">
        <v>23</v>
      </c>
      <c r="B33" s="60" t="s">
        <v>35</v>
      </c>
      <c r="C33" s="61"/>
      <c r="D33" s="62"/>
      <c r="E33" s="63"/>
      <c r="F33" s="56">
        <v>0</v>
      </c>
    </row>
    <row r="34" spans="1:6" ht="13" x14ac:dyDescent="0.15">
      <c r="A34" s="52">
        <v>24</v>
      </c>
      <c r="B34" s="60" t="s">
        <v>36</v>
      </c>
      <c r="C34" s="61"/>
      <c r="D34" s="62"/>
      <c r="E34" s="63"/>
      <c r="F34" s="56">
        <v>0</v>
      </c>
    </row>
    <row r="35" spans="1:6" ht="13" x14ac:dyDescent="0.15">
      <c r="A35" s="52">
        <v>25</v>
      </c>
      <c r="B35" s="60" t="s">
        <v>37</v>
      </c>
      <c r="C35" s="61"/>
      <c r="D35" s="62"/>
      <c r="E35" s="63"/>
      <c r="F35" s="56">
        <v>0</v>
      </c>
    </row>
    <row r="36" spans="1:6" ht="13" x14ac:dyDescent="0.15">
      <c r="A36" s="52">
        <v>26</v>
      </c>
      <c r="B36" s="60" t="s">
        <v>38</v>
      </c>
      <c r="C36" s="61"/>
      <c r="D36" s="62"/>
      <c r="E36" s="63"/>
      <c r="F36" s="56">
        <v>0</v>
      </c>
    </row>
    <row r="37" spans="1:6" ht="13" x14ac:dyDescent="0.15">
      <c r="A37" s="52">
        <v>27</v>
      </c>
      <c r="B37" s="60" t="s">
        <v>39</v>
      </c>
      <c r="C37" s="61"/>
      <c r="D37" s="62"/>
      <c r="E37" s="63"/>
      <c r="F37" s="56">
        <v>0</v>
      </c>
    </row>
    <row r="38" spans="1:6" ht="13" x14ac:dyDescent="0.15">
      <c r="A38" s="52">
        <v>28</v>
      </c>
      <c r="B38" s="60" t="s">
        <v>40</v>
      </c>
      <c r="C38" s="61"/>
      <c r="D38" s="62"/>
      <c r="E38" s="63"/>
      <c r="F38" s="56">
        <v>0</v>
      </c>
    </row>
    <row r="39" spans="1:6" ht="13" x14ac:dyDescent="0.15">
      <c r="A39" s="52">
        <v>29</v>
      </c>
      <c r="B39" s="60" t="s">
        <v>41</v>
      </c>
      <c r="C39" s="61">
        <v>10</v>
      </c>
      <c r="D39" s="62"/>
      <c r="E39" s="63"/>
      <c r="F39" s="56">
        <v>10</v>
      </c>
    </row>
    <row r="40" spans="1:6" ht="14" thickBot="1" x14ac:dyDescent="0.2">
      <c r="A40" s="64">
        <v>30</v>
      </c>
      <c r="B40" s="65" t="s">
        <v>46</v>
      </c>
      <c r="C40" s="66"/>
      <c r="D40" s="67">
        <v>48.1</v>
      </c>
      <c r="E40" s="68">
        <v>9009.6</v>
      </c>
      <c r="F40" s="69">
        <v>9057.7000000000007</v>
      </c>
    </row>
    <row r="41" spans="1:6" ht="15" thickTop="1" thickBot="1" x14ac:dyDescent="0.2">
      <c r="A41" s="70">
        <v>99</v>
      </c>
      <c r="B41" s="71" t="s">
        <v>43</v>
      </c>
      <c r="C41" s="72">
        <v>52077.400000000009</v>
      </c>
      <c r="D41" s="73">
        <v>58005.9</v>
      </c>
      <c r="E41" s="73">
        <v>95893.1</v>
      </c>
      <c r="F41" s="74">
        <v>205976.40000000002</v>
      </c>
    </row>
    <row r="42" spans="1:6" x14ac:dyDescent="0.15">
      <c r="B42" s="36"/>
      <c r="C42" s="37"/>
      <c r="D42" s="37"/>
      <c r="E42" s="37"/>
    </row>
    <row r="43" spans="1:6" x14ac:dyDescent="0.15">
      <c r="B43" s="36"/>
      <c r="C43" s="37"/>
      <c r="D43" s="37"/>
      <c r="E43" s="37"/>
      <c r="F43" s="38"/>
    </row>
    <row r="44" spans="1:6" x14ac:dyDescent="0.15">
      <c r="B44" s="36"/>
      <c r="C44" s="37"/>
      <c r="D44" s="37"/>
      <c r="E44" s="37"/>
      <c r="F44" s="38"/>
    </row>
    <row r="45" spans="1:6" x14ac:dyDescent="0.15">
      <c r="B45" s="36"/>
      <c r="C45" s="37"/>
      <c r="D45" s="37"/>
      <c r="E45" s="37"/>
      <c r="F45" s="38"/>
    </row>
    <row r="46" spans="1:6" x14ac:dyDescent="0.15">
      <c r="B46" s="36"/>
      <c r="C46" s="37"/>
      <c r="D46" s="37"/>
      <c r="E46" s="37"/>
      <c r="F46" s="38"/>
    </row>
    <row r="47" spans="1:6" x14ac:dyDescent="0.15">
      <c r="B47" s="36"/>
      <c r="C47" s="37"/>
      <c r="D47" s="37"/>
      <c r="E47" s="37"/>
      <c r="F47" s="38"/>
    </row>
    <row r="48" spans="1:6" x14ac:dyDescent="0.15">
      <c r="B48" s="36"/>
      <c r="C48" s="37"/>
      <c r="D48" s="37"/>
      <c r="E48" s="37"/>
      <c r="F48" s="38"/>
    </row>
    <row r="49" spans="2:6" x14ac:dyDescent="0.15">
      <c r="B49" s="36"/>
      <c r="C49" s="37"/>
      <c r="D49" s="37"/>
      <c r="E49" s="37"/>
      <c r="F49" s="38"/>
    </row>
    <row r="50" spans="2:6" x14ac:dyDescent="0.15">
      <c r="B50" s="36"/>
      <c r="C50" s="37"/>
      <c r="D50" s="37"/>
      <c r="E50" s="37"/>
      <c r="F50" s="38"/>
    </row>
    <row r="51" spans="2:6" x14ac:dyDescent="0.15">
      <c r="B51" s="36"/>
      <c r="C51" s="37"/>
      <c r="D51" s="37"/>
      <c r="E51" s="37"/>
      <c r="F51" s="38"/>
    </row>
    <row r="52" spans="2:6" x14ac:dyDescent="0.15">
      <c r="B52" s="36"/>
      <c r="C52" s="37"/>
      <c r="D52" s="37"/>
      <c r="E52" s="37"/>
      <c r="F52" s="38"/>
    </row>
    <row r="53" spans="2:6" x14ac:dyDescent="0.15">
      <c r="B53" s="36"/>
      <c r="C53" s="37"/>
      <c r="D53" s="37"/>
      <c r="E53" s="37"/>
      <c r="F53" s="38"/>
    </row>
    <row r="54" spans="2:6" x14ac:dyDescent="0.15">
      <c r="B54" s="36"/>
      <c r="C54" s="37"/>
      <c r="D54" s="37"/>
      <c r="E54" s="37"/>
      <c r="F54" s="38"/>
    </row>
    <row r="55" spans="2:6" x14ac:dyDescent="0.15">
      <c r="B55" s="36"/>
      <c r="C55" s="37"/>
      <c r="D55" s="37"/>
      <c r="E55" s="37"/>
      <c r="F55" s="38"/>
    </row>
    <row r="56" spans="2:6" x14ac:dyDescent="0.15">
      <c r="B56" s="36"/>
      <c r="C56" s="37"/>
      <c r="D56" s="37"/>
      <c r="E56" s="37"/>
      <c r="F56" s="38"/>
    </row>
    <row r="57" spans="2:6" x14ac:dyDescent="0.15">
      <c r="B57" s="36"/>
      <c r="C57" s="37"/>
      <c r="D57" s="37"/>
      <c r="E57" s="37"/>
      <c r="F57" s="38"/>
    </row>
    <row r="58" spans="2:6" x14ac:dyDescent="0.15">
      <c r="B58" s="36"/>
      <c r="C58" s="37"/>
      <c r="D58" s="37"/>
      <c r="E58" s="37"/>
      <c r="F58" s="38"/>
    </row>
    <row r="59" spans="2:6" x14ac:dyDescent="0.15">
      <c r="B59" s="36"/>
      <c r="C59" s="37"/>
      <c r="D59" s="37"/>
      <c r="E59" s="37"/>
      <c r="F59" s="38"/>
    </row>
    <row r="60" spans="2:6" x14ac:dyDescent="0.15">
      <c r="B60" s="36"/>
      <c r="C60" s="37"/>
      <c r="D60" s="37"/>
      <c r="E60" s="37"/>
      <c r="F60" s="38"/>
    </row>
    <row r="61" spans="2:6" x14ac:dyDescent="0.15">
      <c r="B61" s="36"/>
      <c r="C61" s="37"/>
      <c r="D61" s="37"/>
      <c r="E61" s="37"/>
      <c r="F61" s="38"/>
    </row>
    <row r="62" spans="2:6" x14ac:dyDescent="0.15">
      <c r="B62" s="36"/>
      <c r="C62" s="37"/>
      <c r="D62" s="37"/>
      <c r="E62" s="37"/>
      <c r="F62" s="38"/>
    </row>
    <row r="63" spans="2:6" x14ac:dyDescent="0.15">
      <c r="B63" s="36"/>
      <c r="C63" s="37"/>
      <c r="D63" s="37"/>
      <c r="E63" s="37"/>
      <c r="F63" s="38"/>
    </row>
    <row r="64" spans="2:6" x14ac:dyDescent="0.15">
      <c r="B64" s="36"/>
      <c r="C64" s="37"/>
      <c r="D64" s="37"/>
      <c r="E64" s="37"/>
      <c r="F64" s="38"/>
    </row>
    <row r="65" spans="2:6" x14ac:dyDescent="0.15">
      <c r="B65" s="36"/>
      <c r="C65" s="37"/>
      <c r="D65" s="37"/>
      <c r="E65" s="37"/>
      <c r="F65" s="38"/>
    </row>
    <row r="66" spans="2:6" x14ac:dyDescent="0.15">
      <c r="B66" s="36"/>
      <c r="C66" s="37"/>
      <c r="D66" s="37"/>
      <c r="E66" s="37"/>
      <c r="F66" s="38"/>
    </row>
    <row r="67" spans="2:6" x14ac:dyDescent="0.15">
      <c r="B67" s="36"/>
      <c r="C67" s="37"/>
      <c r="D67" s="37"/>
      <c r="E67" s="37"/>
      <c r="F67" s="38"/>
    </row>
    <row r="68" spans="2:6" x14ac:dyDescent="0.15">
      <c r="B68" s="36"/>
      <c r="C68" s="37"/>
      <c r="D68" s="37"/>
      <c r="E68" s="37"/>
      <c r="F68" s="38"/>
    </row>
    <row r="69" spans="2:6" x14ac:dyDescent="0.15">
      <c r="B69" s="36"/>
      <c r="C69" s="37"/>
      <c r="D69" s="37"/>
      <c r="E69" s="37"/>
      <c r="F69" s="38"/>
    </row>
    <row r="70" spans="2:6" x14ac:dyDescent="0.15">
      <c r="B70" s="36"/>
      <c r="C70" s="37"/>
      <c r="D70" s="37"/>
      <c r="E70" s="37"/>
      <c r="F70" s="38"/>
    </row>
    <row r="71" spans="2:6" x14ac:dyDescent="0.15">
      <c r="B71" s="36"/>
      <c r="C71" s="37"/>
      <c r="D71" s="37"/>
      <c r="E71" s="37"/>
      <c r="F71" s="38"/>
    </row>
    <row r="72" spans="2:6" x14ac:dyDescent="0.15">
      <c r="B72" s="36"/>
      <c r="C72" s="37"/>
      <c r="D72" s="37"/>
      <c r="E72" s="37"/>
      <c r="F72" s="38"/>
    </row>
    <row r="73" spans="2:6" x14ac:dyDescent="0.15">
      <c r="B73" s="36"/>
      <c r="C73" s="37"/>
      <c r="D73" s="37"/>
      <c r="E73" s="37"/>
      <c r="F73" s="38"/>
    </row>
    <row r="74" spans="2:6" x14ac:dyDescent="0.15">
      <c r="B74" s="36"/>
      <c r="C74" s="37"/>
      <c r="D74" s="37"/>
      <c r="E74" s="37"/>
      <c r="F74" s="38"/>
    </row>
    <row r="75" spans="2:6" x14ac:dyDescent="0.15">
      <c r="B75" s="36"/>
      <c r="C75" s="37"/>
      <c r="D75" s="37"/>
      <c r="E75" s="37"/>
      <c r="F75" s="38"/>
    </row>
    <row r="76" spans="2:6" x14ac:dyDescent="0.15">
      <c r="B76" s="36"/>
      <c r="C76" s="37"/>
      <c r="D76" s="37"/>
      <c r="E76" s="37"/>
      <c r="F76" s="38"/>
    </row>
    <row r="77" spans="2:6" x14ac:dyDescent="0.15">
      <c r="B77" s="36"/>
      <c r="C77" s="37"/>
      <c r="D77" s="37"/>
      <c r="E77" s="37"/>
      <c r="F77" s="38"/>
    </row>
    <row r="78" spans="2:6" x14ac:dyDescent="0.15">
      <c r="B78" s="36"/>
      <c r="C78" s="37"/>
      <c r="D78" s="37"/>
      <c r="E78" s="37"/>
      <c r="F78" s="38"/>
    </row>
    <row r="79" spans="2:6" x14ac:dyDescent="0.15">
      <c r="B79" s="36"/>
      <c r="C79" s="37"/>
      <c r="D79" s="37"/>
      <c r="E79" s="37"/>
      <c r="F79" s="38"/>
    </row>
    <row r="80" spans="2:6" x14ac:dyDescent="0.15">
      <c r="B80" s="36"/>
      <c r="C80" s="37"/>
      <c r="D80" s="37"/>
      <c r="E80" s="37"/>
      <c r="F80" s="38"/>
    </row>
    <row r="81" spans="2:6" x14ac:dyDescent="0.15">
      <c r="B81" s="36"/>
      <c r="C81" s="37"/>
      <c r="D81" s="37"/>
      <c r="E81" s="37"/>
      <c r="F81" s="38"/>
    </row>
    <row r="82" spans="2:6" x14ac:dyDescent="0.15">
      <c r="B82" s="36"/>
      <c r="C82" s="37"/>
      <c r="D82" s="37"/>
      <c r="E82" s="37"/>
      <c r="F82" s="38"/>
    </row>
    <row r="83" spans="2:6" x14ac:dyDescent="0.15">
      <c r="B83" s="36"/>
      <c r="C83" s="37"/>
      <c r="D83" s="37"/>
      <c r="E83" s="37"/>
      <c r="F83" s="38"/>
    </row>
    <row r="84" spans="2:6" x14ac:dyDescent="0.15">
      <c r="B84" s="36"/>
      <c r="C84" s="37"/>
      <c r="D84" s="37"/>
      <c r="E84" s="37"/>
      <c r="F84" s="38"/>
    </row>
    <row r="85" spans="2:6" x14ac:dyDescent="0.15">
      <c r="B85" s="36"/>
      <c r="C85" s="37"/>
      <c r="D85" s="37"/>
      <c r="E85" s="37"/>
      <c r="F85" s="38"/>
    </row>
    <row r="86" spans="2:6" x14ac:dyDescent="0.15">
      <c r="B86" s="36"/>
      <c r="C86" s="37"/>
      <c r="D86" s="37"/>
      <c r="E86" s="37"/>
      <c r="F86" s="38"/>
    </row>
    <row r="87" spans="2:6" x14ac:dyDescent="0.15">
      <c r="B87" s="36"/>
      <c r="C87" s="37"/>
      <c r="D87" s="37"/>
      <c r="E87" s="37"/>
      <c r="F87" s="38"/>
    </row>
    <row r="88" spans="2:6" x14ac:dyDescent="0.15">
      <c r="B88" s="36"/>
      <c r="C88" s="37"/>
      <c r="D88" s="37"/>
      <c r="E88" s="37"/>
      <c r="F88" s="38"/>
    </row>
    <row r="89" spans="2:6" x14ac:dyDescent="0.15">
      <c r="B89" s="36"/>
      <c r="C89" s="37"/>
      <c r="D89" s="37"/>
      <c r="E89" s="37"/>
      <c r="F89" s="38"/>
    </row>
    <row r="90" spans="2:6" x14ac:dyDescent="0.15">
      <c r="B90" s="36"/>
      <c r="C90" s="37"/>
      <c r="D90" s="37"/>
      <c r="E90" s="37"/>
      <c r="F90" s="38"/>
    </row>
    <row r="91" spans="2:6" x14ac:dyDescent="0.15">
      <c r="B91" s="36"/>
      <c r="C91" s="37"/>
      <c r="D91" s="37"/>
      <c r="E91" s="37"/>
      <c r="F91" s="38"/>
    </row>
    <row r="92" spans="2:6" x14ac:dyDescent="0.15">
      <c r="B92" s="36"/>
      <c r="C92" s="37"/>
      <c r="D92" s="37"/>
      <c r="E92" s="37"/>
      <c r="F92" s="38"/>
    </row>
    <row r="93" spans="2:6" x14ac:dyDescent="0.15">
      <c r="B93" s="36"/>
      <c r="C93" s="37"/>
      <c r="D93" s="37"/>
      <c r="E93" s="37"/>
      <c r="F93" s="38"/>
    </row>
    <row r="94" spans="2:6" x14ac:dyDescent="0.15">
      <c r="B94" s="36"/>
      <c r="C94" s="37"/>
      <c r="D94" s="37"/>
      <c r="E94" s="37"/>
      <c r="F94" s="38"/>
    </row>
    <row r="95" spans="2:6" x14ac:dyDescent="0.15">
      <c r="B95" s="36"/>
      <c r="C95" s="37"/>
      <c r="D95" s="37"/>
      <c r="E95" s="37"/>
      <c r="F95" s="38"/>
    </row>
    <row r="96" spans="2:6" x14ac:dyDescent="0.15">
      <c r="B96" s="36"/>
      <c r="C96" s="37"/>
      <c r="D96" s="37"/>
      <c r="E96" s="37"/>
      <c r="F96" s="38"/>
    </row>
    <row r="97" spans="2:6" x14ac:dyDescent="0.15">
      <c r="B97" s="36"/>
      <c r="C97" s="37"/>
      <c r="D97" s="37"/>
      <c r="E97" s="37"/>
      <c r="F97" s="38"/>
    </row>
    <row r="98" spans="2:6" x14ac:dyDescent="0.15">
      <c r="B98" s="36"/>
      <c r="C98" s="37"/>
      <c r="D98" s="37"/>
      <c r="E98" s="37"/>
      <c r="F98" s="38"/>
    </row>
    <row r="99" spans="2:6" x14ac:dyDescent="0.15">
      <c r="B99" s="36"/>
      <c r="C99" s="37"/>
      <c r="D99" s="37"/>
      <c r="E99" s="37"/>
      <c r="F99" s="38"/>
    </row>
    <row r="100" spans="2:6" x14ac:dyDescent="0.15">
      <c r="B100" s="36"/>
      <c r="C100" s="37"/>
      <c r="D100" s="37"/>
      <c r="E100" s="37"/>
      <c r="F100" s="38"/>
    </row>
    <row r="101" spans="2:6" x14ac:dyDescent="0.15">
      <c r="B101" s="36"/>
      <c r="C101" s="37"/>
      <c r="D101" s="37"/>
      <c r="E101" s="37"/>
      <c r="F101" s="38"/>
    </row>
    <row r="102" spans="2:6" x14ac:dyDescent="0.15">
      <c r="B102" s="36"/>
      <c r="C102" s="37"/>
      <c r="D102" s="37"/>
      <c r="E102" s="37"/>
      <c r="F102" s="38"/>
    </row>
    <row r="103" spans="2:6" x14ac:dyDescent="0.15">
      <c r="B103" s="36"/>
      <c r="C103" s="37"/>
      <c r="D103" s="37"/>
      <c r="E103" s="37"/>
      <c r="F103" s="38"/>
    </row>
    <row r="104" spans="2:6" x14ac:dyDescent="0.15">
      <c r="B104" s="36"/>
      <c r="C104" s="37"/>
      <c r="D104" s="37"/>
      <c r="E104" s="37"/>
      <c r="F104" s="38"/>
    </row>
    <row r="105" spans="2:6" x14ac:dyDescent="0.15">
      <c r="B105" s="36"/>
      <c r="C105" s="37"/>
      <c r="D105" s="37"/>
      <c r="E105" s="37"/>
      <c r="F105" s="38"/>
    </row>
    <row r="106" spans="2:6" x14ac:dyDescent="0.15">
      <c r="B106" s="36"/>
      <c r="C106" s="37"/>
      <c r="D106" s="37"/>
      <c r="E106" s="37"/>
      <c r="F106" s="38"/>
    </row>
    <row r="107" spans="2:6" x14ac:dyDescent="0.15">
      <c r="B107" s="36"/>
      <c r="C107" s="37"/>
      <c r="D107" s="37"/>
      <c r="E107" s="37"/>
      <c r="F107" s="38"/>
    </row>
    <row r="108" spans="2:6" x14ac:dyDescent="0.15">
      <c r="B108" s="36"/>
      <c r="C108" s="36"/>
      <c r="D108" s="36"/>
      <c r="E108" s="36"/>
      <c r="F108" s="39"/>
    </row>
    <row r="109" spans="2:6" x14ac:dyDescent="0.15">
      <c r="B109" s="36"/>
      <c r="C109" s="36"/>
      <c r="D109" s="36"/>
      <c r="E109" s="36"/>
      <c r="F109" s="39"/>
    </row>
    <row r="110" spans="2:6" x14ac:dyDescent="0.15">
      <c r="B110" s="36"/>
      <c r="C110" s="36"/>
      <c r="D110" s="36"/>
      <c r="E110" s="36"/>
      <c r="F110" s="39"/>
    </row>
    <row r="111" spans="2:6" x14ac:dyDescent="0.15">
      <c r="B111" s="36"/>
      <c r="C111" s="36"/>
      <c r="D111" s="36"/>
      <c r="E111" s="36"/>
      <c r="F111" s="39"/>
    </row>
    <row r="112" spans="2:6" x14ac:dyDescent="0.15">
      <c r="B112" s="36"/>
      <c r="C112" s="36"/>
      <c r="D112" s="36"/>
      <c r="E112" s="36"/>
      <c r="F112" s="39"/>
    </row>
    <row r="113" spans="2:6" x14ac:dyDescent="0.15">
      <c r="B113" s="36"/>
      <c r="C113" s="36"/>
      <c r="D113" s="36"/>
      <c r="E113" s="36"/>
      <c r="F113" s="39"/>
    </row>
    <row r="114" spans="2:6" x14ac:dyDescent="0.15">
      <c r="B114" s="36"/>
      <c r="C114" s="36"/>
      <c r="D114" s="36"/>
      <c r="E114" s="36"/>
      <c r="F114" s="39"/>
    </row>
    <row r="115" spans="2:6" x14ac:dyDescent="0.15">
      <c r="B115" s="36"/>
      <c r="C115" s="36"/>
      <c r="D115" s="36"/>
      <c r="E115" s="36"/>
      <c r="F115" s="39"/>
    </row>
    <row r="116" spans="2:6" x14ac:dyDescent="0.15">
      <c r="B116" s="36"/>
      <c r="C116" s="36"/>
      <c r="D116" s="36"/>
      <c r="E116" s="36"/>
      <c r="F116" s="39"/>
    </row>
    <row r="117" spans="2:6" x14ac:dyDescent="0.15">
      <c r="B117" s="36"/>
      <c r="C117" s="36"/>
      <c r="D117" s="36"/>
      <c r="E117" s="36"/>
      <c r="F117" s="39"/>
    </row>
    <row r="118" spans="2:6" x14ac:dyDescent="0.15">
      <c r="B118" s="36"/>
      <c r="C118" s="36"/>
      <c r="D118" s="36"/>
      <c r="E118" s="36"/>
      <c r="F118" s="39"/>
    </row>
    <row r="119" spans="2:6" x14ac:dyDescent="0.15">
      <c r="B119" s="36"/>
      <c r="C119" s="36"/>
      <c r="D119" s="36"/>
      <c r="E119" s="36"/>
      <c r="F119" s="39"/>
    </row>
    <row r="120" spans="2:6" x14ac:dyDescent="0.15">
      <c r="B120" s="36"/>
      <c r="C120" s="36"/>
      <c r="D120" s="36"/>
      <c r="E120" s="36"/>
      <c r="F120" s="39"/>
    </row>
    <row r="121" spans="2:6" x14ac:dyDescent="0.15">
      <c r="B121" s="36"/>
      <c r="C121" s="36"/>
      <c r="D121" s="36"/>
      <c r="E121" s="36"/>
      <c r="F121" s="39"/>
    </row>
    <row r="122" spans="2:6" x14ac:dyDescent="0.15">
      <c r="B122" s="36"/>
      <c r="C122" s="36"/>
      <c r="D122" s="36"/>
      <c r="E122" s="36"/>
      <c r="F122" s="39"/>
    </row>
    <row r="123" spans="2:6" x14ac:dyDescent="0.15">
      <c r="B123" s="36"/>
      <c r="C123" s="36"/>
      <c r="D123" s="36"/>
      <c r="E123" s="36"/>
      <c r="F123" s="39"/>
    </row>
    <row r="124" spans="2:6" x14ac:dyDescent="0.15">
      <c r="B124" s="36"/>
      <c r="C124" s="36"/>
      <c r="D124" s="36"/>
      <c r="E124" s="36"/>
      <c r="F124" s="39"/>
    </row>
    <row r="125" spans="2:6" x14ac:dyDescent="0.15">
      <c r="B125" s="36"/>
      <c r="C125" s="36"/>
      <c r="D125" s="36"/>
      <c r="E125" s="36"/>
      <c r="F125" s="39"/>
    </row>
    <row r="126" spans="2:6" x14ac:dyDescent="0.15">
      <c r="B126" s="36"/>
      <c r="C126" s="36"/>
      <c r="D126" s="36"/>
      <c r="E126" s="36"/>
      <c r="F126" s="39"/>
    </row>
    <row r="127" spans="2:6" x14ac:dyDescent="0.15">
      <c r="B127" s="36"/>
      <c r="C127" s="36"/>
      <c r="D127" s="36"/>
      <c r="E127" s="36"/>
      <c r="F127" s="39"/>
    </row>
    <row r="128" spans="2:6" x14ac:dyDescent="0.15">
      <c r="B128" s="36"/>
      <c r="C128" s="36"/>
      <c r="D128" s="36"/>
      <c r="E128" s="36"/>
      <c r="F128" s="39"/>
    </row>
    <row r="129" spans="2:6" x14ac:dyDescent="0.15">
      <c r="B129" s="36"/>
      <c r="C129" s="36"/>
      <c r="D129" s="36"/>
      <c r="E129" s="36"/>
      <c r="F129" s="39"/>
    </row>
    <row r="130" spans="2:6" x14ac:dyDescent="0.15">
      <c r="B130" s="36"/>
      <c r="C130" s="36"/>
      <c r="D130" s="36"/>
      <c r="E130" s="36"/>
      <c r="F130" s="39"/>
    </row>
    <row r="131" spans="2:6" x14ac:dyDescent="0.15">
      <c r="B131" s="36"/>
      <c r="C131" s="36"/>
      <c r="D131" s="36"/>
      <c r="E131" s="36"/>
      <c r="F131" s="39"/>
    </row>
    <row r="132" spans="2:6" x14ac:dyDescent="0.15">
      <c r="B132" s="36"/>
      <c r="C132" s="36"/>
      <c r="D132" s="36"/>
      <c r="E132" s="36"/>
      <c r="F132" s="39"/>
    </row>
    <row r="133" spans="2:6" x14ac:dyDescent="0.15">
      <c r="B133" s="36"/>
      <c r="C133" s="36"/>
      <c r="D133" s="36"/>
      <c r="E133" s="36"/>
      <c r="F133" s="39"/>
    </row>
    <row r="134" spans="2:6" x14ac:dyDescent="0.15">
      <c r="B134" s="36"/>
      <c r="C134" s="36"/>
      <c r="D134" s="36"/>
      <c r="E134" s="36"/>
      <c r="F134" s="39"/>
    </row>
    <row r="135" spans="2:6" x14ac:dyDescent="0.15">
      <c r="B135" s="36"/>
      <c r="C135" s="36"/>
      <c r="D135" s="36"/>
      <c r="E135" s="36"/>
      <c r="F135" s="39"/>
    </row>
    <row r="136" spans="2:6" x14ac:dyDescent="0.15">
      <c r="B136" s="36"/>
      <c r="C136" s="36"/>
      <c r="D136" s="36"/>
      <c r="E136" s="36"/>
      <c r="F136" s="39"/>
    </row>
    <row r="137" spans="2:6" x14ac:dyDescent="0.15">
      <c r="B137" s="36"/>
    </row>
    <row r="138" spans="2:6" x14ac:dyDescent="0.15">
      <c r="B138" s="36"/>
    </row>
    <row r="139" spans="2:6" x14ac:dyDescent="0.15">
      <c r="B139" s="36"/>
    </row>
    <row r="140" spans="2:6" x14ac:dyDescent="0.15">
      <c r="B140" s="36"/>
    </row>
    <row r="141" spans="2:6" x14ac:dyDescent="0.15">
      <c r="B141" s="36"/>
    </row>
    <row r="142" spans="2:6" x14ac:dyDescent="0.15">
      <c r="B142" s="36"/>
    </row>
    <row r="143" spans="2:6" x14ac:dyDescent="0.15">
      <c r="B143" s="36"/>
    </row>
    <row r="144" spans="2:6" x14ac:dyDescent="0.15">
      <c r="B144" s="36"/>
    </row>
    <row r="145" spans="2:2" x14ac:dyDescent="0.15">
      <c r="B145" s="36"/>
    </row>
    <row r="146" spans="2:2" x14ac:dyDescent="0.15">
      <c r="B146" s="36"/>
    </row>
    <row r="147" spans="2:2" x14ac:dyDescent="0.15">
      <c r="B147" s="36"/>
    </row>
    <row r="148" spans="2:2" x14ac:dyDescent="0.15">
      <c r="B148" s="36"/>
    </row>
    <row r="149" spans="2:2" x14ac:dyDescent="0.15">
      <c r="B149" s="36"/>
    </row>
    <row r="150" spans="2:2" x14ac:dyDescent="0.15">
      <c r="B150" s="36"/>
    </row>
    <row r="151" spans="2:2" x14ac:dyDescent="0.15">
      <c r="B151" s="36"/>
    </row>
    <row r="152" spans="2:2" x14ac:dyDescent="0.15">
      <c r="B152" s="36"/>
    </row>
    <row r="153" spans="2:2" x14ac:dyDescent="0.15">
      <c r="B153" s="36"/>
    </row>
    <row r="154" spans="2:2" x14ac:dyDescent="0.15">
      <c r="B154" s="36"/>
    </row>
    <row r="155" spans="2:2" x14ac:dyDescent="0.15">
      <c r="B155" s="36"/>
    </row>
    <row r="156" spans="2:2" x14ac:dyDescent="0.15">
      <c r="B156" s="36"/>
    </row>
    <row r="157" spans="2:2" x14ac:dyDescent="0.15">
      <c r="B157" s="36"/>
    </row>
    <row r="158" spans="2:2" x14ac:dyDescent="0.15">
      <c r="B158" s="36"/>
    </row>
    <row r="159" spans="2:2" x14ac:dyDescent="0.15">
      <c r="B159" s="36"/>
    </row>
    <row r="160" spans="2:2" x14ac:dyDescent="0.15">
      <c r="B160" s="36"/>
    </row>
    <row r="161" spans="2:2" x14ac:dyDescent="0.15">
      <c r="B161" s="36"/>
    </row>
    <row r="162" spans="2:2" x14ac:dyDescent="0.15">
      <c r="B162" s="36"/>
    </row>
    <row r="163" spans="2:2" x14ac:dyDescent="0.15">
      <c r="B163" s="36"/>
    </row>
    <row r="164" spans="2:2" x14ac:dyDescent="0.15">
      <c r="B164" s="36"/>
    </row>
    <row r="165" spans="2:2" x14ac:dyDescent="0.15">
      <c r="B165" s="36"/>
    </row>
    <row r="166" spans="2:2" x14ac:dyDescent="0.15">
      <c r="B166" s="36"/>
    </row>
    <row r="167" spans="2:2" x14ac:dyDescent="0.15">
      <c r="B167" s="36"/>
    </row>
    <row r="168" spans="2:2" x14ac:dyDescent="0.15">
      <c r="B168" s="36"/>
    </row>
    <row r="169" spans="2:2" x14ac:dyDescent="0.15">
      <c r="B169" s="36"/>
    </row>
    <row r="170" spans="2:2" x14ac:dyDescent="0.15">
      <c r="B170" s="36"/>
    </row>
    <row r="171" spans="2:2" x14ac:dyDescent="0.15">
      <c r="B171" s="36"/>
    </row>
    <row r="172" spans="2:2" x14ac:dyDescent="0.15">
      <c r="B172" s="36"/>
    </row>
    <row r="173" spans="2:2" x14ac:dyDescent="0.15">
      <c r="B173" s="36"/>
    </row>
    <row r="174" spans="2:2" x14ac:dyDescent="0.15">
      <c r="B174" s="36"/>
    </row>
    <row r="175" spans="2:2" x14ac:dyDescent="0.15">
      <c r="B175" s="36"/>
    </row>
    <row r="176" spans="2:2" x14ac:dyDescent="0.15">
      <c r="B176" s="36"/>
    </row>
    <row r="177" spans="2:2" x14ac:dyDescent="0.15">
      <c r="B177" s="36"/>
    </row>
    <row r="178" spans="2:2" x14ac:dyDescent="0.15">
      <c r="B178" s="36"/>
    </row>
    <row r="179" spans="2:2" x14ac:dyDescent="0.15">
      <c r="B179" s="36"/>
    </row>
    <row r="180" spans="2:2" x14ac:dyDescent="0.15">
      <c r="B180" s="36"/>
    </row>
    <row r="181" spans="2:2" x14ac:dyDescent="0.15">
      <c r="B181" s="36"/>
    </row>
    <row r="182" spans="2:2" x14ac:dyDescent="0.15">
      <c r="B182" s="36"/>
    </row>
    <row r="183" spans="2:2" x14ac:dyDescent="0.15">
      <c r="B183" s="36"/>
    </row>
    <row r="184" spans="2:2" x14ac:dyDescent="0.15">
      <c r="B184" s="36"/>
    </row>
    <row r="185" spans="2:2" x14ac:dyDescent="0.15">
      <c r="B185" s="36"/>
    </row>
    <row r="186" spans="2:2" x14ac:dyDescent="0.15">
      <c r="B186" s="36"/>
    </row>
    <row r="187" spans="2:2" x14ac:dyDescent="0.15">
      <c r="B187" s="36"/>
    </row>
    <row r="188" spans="2:2" x14ac:dyDescent="0.15">
      <c r="B188" s="36"/>
    </row>
    <row r="189" spans="2:2" x14ac:dyDescent="0.15">
      <c r="B189" s="36"/>
    </row>
    <row r="190" spans="2:2" x14ac:dyDescent="0.15">
      <c r="B190" s="36"/>
    </row>
    <row r="191" spans="2:2" x14ac:dyDescent="0.15">
      <c r="B191" s="36"/>
    </row>
    <row r="192" spans="2:2" x14ac:dyDescent="0.15">
      <c r="B192" s="36"/>
    </row>
  </sheetData>
  <sheetProtection sheet="1" objects="1" scenarios="1"/>
  <mergeCells count="10">
    <mergeCell ref="C8:C11"/>
    <mergeCell ref="D8:D11"/>
    <mergeCell ref="E8:E11"/>
    <mergeCell ref="F8:F11"/>
    <mergeCell ref="A1:F1"/>
    <mergeCell ref="A2:F2"/>
    <mergeCell ref="A3:F3"/>
    <mergeCell ref="A4:F4"/>
    <mergeCell ref="A5:F5"/>
    <mergeCell ref="A6:F6"/>
  </mergeCells>
  <printOptions horizontalCentered="1"/>
  <pageMargins left="0.25" right="0.25" top="0.48" bottom="0.37" header="0.3" footer="0.21"/>
  <pageSetup scale="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C9B30-46B7-44F1-BFC7-A6235AB65538}">
  <dimension ref="A1:F192"/>
  <sheetViews>
    <sheetView workbookViewId="0">
      <selection activeCell="J17" sqref="J17"/>
    </sheetView>
  </sheetViews>
  <sheetFormatPr baseColWidth="10" defaultColWidth="8.83203125" defaultRowHeight="12" x14ac:dyDescent="0.15"/>
  <cols>
    <col min="1" max="1" width="4.83203125" style="3" customWidth="1"/>
    <col min="2" max="2" width="38.83203125" style="1" bestFit="1" customWidth="1"/>
    <col min="3" max="5" width="12.83203125" style="1" customWidth="1"/>
    <col min="6" max="6" width="12.83203125" style="19" customWidth="1"/>
    <col min="7" max="7" width="8.83203125" style="1"/>
    <col min="8" max="8" width="11.1640625" style="1" bestFit="1" customWidth="1"/>
    <col min="9" max="16384" width="8.83203125" style="1"/>
  </cols>
  <sheetData>
    <row r="1" spans="1:6" x14ac:dyDescent="0.15">
      <c r="A1" s="125" t="s">
        <v>0</v>
      </c>
      <c r="B1" s="125"/>
      <c r="C1" s="125"/>
      <c r="D1" s="125"/>
      <c r="E1" s="125"/>
      <c r="F1" s="125"/>
    </row>
    <row r="2" spans="1:6" x14ac:dyDescent="0.15">
      <c r="A2" s="126" t="str">
        <f>'[16]Cover Page'!B12</f>
        <v>CHICAGO STATE UNIVERSITY</v>
      </c>
      <c r="B2" s="126"/>
      <c r="C2" s="126"/>
      <c r="D2" s="126"/>
      <c r="E2" s="126"/>
      <c r="F2" s="126"/>
    </row>
    <row r="3" spans="1:6" x14ac:dyDescent="0.15">
      <c r="A3" s="125" t="s">
        <v>1</v>
      </c>
      <c r="B3" s="125"/>
      <c r="C3" s="125"/>
      <c r="D3" s="125"/>
      <c r="E3" s="125"/>
      <c r="F3" s="125"/>
    </row>
    <row r="4" spans="1:6" x14ac:dyDescent="0.15">
      <c r="A4" s="126" t="s">
        <v>2</v>
      </c>
      <c r="B4" s="126"/>
      <c r="C4" s="126"/>
      <c r="D4" s="126"/>
      <c r="E4" s="126"/>
      <c r="F4" s="126"/>
    </row>
    <row r="5" spans="1:6" x14ac:dyDescent="0.15">
      <c r="A5" s="127" t="s">
        <v>106</v>
      </c>
      <c r="B5" s="126"/>
      <c r="C5" s="126"/>
      <c r="D5" s="126"/>
      <c r="E5" s="126"/>
      <c r="F5" s="126"/>
    </row>
    <row r="6" spans="1:6" x14ac:dyDescent="0.15">
      <c r="A6" s="128"/>
      <c r="B6" s="128"/>
      <c r="C6" s="128"/>
      <c r="D6" s="128"/>
      <c r="E6" s="128"/>
      <c r="F6" s="128"/>
    </row>
    <row r="7" spans="1:6" ht="13" thickBot="1" x14ac:dyDescent="0.2">
      <c r="A7" s="2" t="s">
        <v>3</v>
      </c>
      <c r="B7" s="2" t="s">
        <v>4</v>
      </c>
      <c r="C7" s="2" t="s">
        <v>5</v>
      </c>
      <c r="D7" s="2" t="s">
        <v>6</v>
      </c>
      <c r="E7" s="2" t="s">
        <v>7</v>
      </c>
      <c r="F7" s="2" t="s">
        <v>8</v>
      </c>
    </row>
    <row r="8" spans="1:6" x14ac:dyDescent="0.15">
      <c r="B8" s="4"/>
      <c r="C8" s="119" t="s">
        <v>9</v>
      </c>
      <c r="D8" s="121" t="s">
        <v>10</v>
      </c>
      <c r="E8" s="121" t="s">
        <v>11</v>
      </c>
      <c r="F8" s="123" t="s">
        <v>12</v>
      </c>
    </row>
    <row r="9" spans="1:6" x14ac:dyDescent="0.15">
      <c r="C9" s="120"/>
      <c r="D9" s="122"/>
      <c r="E9" s="122"/>
      <c r="F9" s="124"/>
    </row>
    <row r="10" spans="1:6" x14ac:dyDescent="0.15">
      <c r="C10" s="120"/>
      <c r="D10" s="122"/>
      <c r="E10" s="122"/>
      <c r="F10" s="124"/>
    </row>
    <row r="11" spans="1:6" ht="13" thickBot="1" x14ac:dyDescent="0.2">
      <c r="B11" s="5" t="s">
        <v>13</v>
      </c>
      <c r="C11" s="120"/>
      <c r="D11" s="122"/>
      <c r="E11" s="122"/>
      <c r="F11" s="124"/>
    </row>
    <row r="12" spans="1:6" x14ac:dyDescent="0.15">
      <c r="A12" s="6">
        <v>1</v>
      </c>
      <c r="B12" s="7" t="s">
        <v>14</v>
      </c>
      <c r="C12" s="8">
        <v>35845.69999999999</v>
      </c>
      <c r="D12" s="9">
        <v>4014.5999999999981</v>
      </c>
      <c r="E12" s="10">
        <v>6703.1</v>
      </c>
      <c r="F12" s="11">
        <v>46563.399999999987</v>
      </c>
    </row>
    <row r="13" spans="1:6" x14ac:dyDescent="0.15">
      <c r="A13" s="12">
        <v>3</v>
      </c>
      <c r="B13" s="13" t="s">
        <v>15</v>
      </c>
      <c r="C13" s="14"/>
      <c r="D13" s="1">
        <v>599.90000000000009</v>
      </c>
      <c r="E13" s="15">
        <v>101.79999999999994</v>
      </c>
      <c r="F13" s="16">
        <v>701.7</v>
      </c>
    </row>
    <row r="14" spans="1:6" x14ac:dyDescent="0.15">
      <c r="A14" s="12">
        <v>4</v>
      </c>
      <c r="B14" s="13" t="s">
        <v>16</v>
      </c>
      <c r="C14" s="14">
        <v>280.19999999999993</v>
      </c>
      <c r="D14" s="1">
        <v>13014.400000000003</v>
      </c>
      <c r="E14" s="15">
        <v>5652.3999999999987</v>
      </c>
      <c r="F14" s="16">
        <v>18947.000000000004</v>
      </c>
    </row>
    <row r="15" spans="1:6" x14ac:dyDescent="0.15">
      <c r="A15" s="12">
        <v>5</v>
      </c>
      <c r="B15" s="13" t="s">
        <v>17</v>
      </c>
      <c r="C15" s="14"/>
      <c r="D15" s="1">
        <v>55.199999999999996</v>
      </c>
      <c r="E15" s="15">
        <v>434.4</v>
      </c>
      <c r="F15" s="16">
        <v>489.59999999999997</v>
      </c>
    </row>
    <row r="16" spans="1:6" x14ac:dyDescent="0.15">
      <c r="A16" s="12">
        <v>6</v>
      </c>
      <c r="B16" s="13" t="s">
        <v>18</v>
      </c>
      <c r="C16" s="14">
        <v>24.8</v>
      </c>
      <c r="D16" s="1">
        <v>685.10000000000048</v>
      </c>
      <c r="E16" s="15">
        <v>1117.7000000000003</v>
      </c>
      <c r="F16" s="16">
        <v>1827.6000000000008</v>
      </c>
    </row>
    <row r="17" spans="1:6" x14ac:dyDescent="0.15">
      <c r="A17" s="12">
        <v>7</v>
      </c>
      <c r="B17" s="13" t="s">
        <v>19</v>
      </c>
      <c r="C17" s="14"/>
      <c r="D17" s="1">
        <v>218.3</v>
      </c>
      <c r="E17" s="15">
        <v>355.2</v>
      </c>
      <c r="F17" s="16">
        <v>573.5</v>
      </c>
    </row>
    <row r="18" spans="1:6" x14ac:dyDescent="0.15">
      <c r="A18" s="12">
        <v>8</v>
      </c>
      <c r="B18" s="13" t="s">
        <v>20</v>
      </c>
      <c r="C18" s="14">
        <v>2902.2</v>
      </c>
      <c r="D18" s="1">
        <v>974.60000000000014</v>
      </c>
      <c r="E18" s="15">
        <v>7700.9</v>
      </c>
      <c r="F18" s="16">
        <v>11577.7</v>
      </c>
    </row>
    <row r="19" spans="1:6" x14ac:dyDescent="0.15">
      <c r="A19" s="12">
        <v>9</v>
      </c>
      <c r="B19" s="13" t="s">
        <v>21</v>
      </c>
      <c r="C19" s="14"/>
      <c r="D19" s="1">
        <v>547.30000000000007</v>
      </c>
      <c r="E19" s="15">
        <v>63.6</v>
      </c>
      <c r="F19" s="16">
        <v>610.90000000000009</v>
      </c>
    </row>
    <row r="20" spans="1:6" x14ac:dyDescent="0.15">
      <c r="A20" s="12">
        <v>10</v>
      </c>
      <c r="B20" s="13" t="s">
        <v>22</v>
      </c>
      <c r="C20" s="14"/>
      <c r="D20" s="1">
        <v>108.5</v>
      </c>
      <c r="E20" s="15">
        <v>23.400000000000002</v>
      </c>
      <c r="F20" s="16">
        <v>131.9</v>
      </c>
    </row>
    <row r="21" spans="1:6" x14ac:dyDescent="0.15">
      <c r="A21" s="12">
        <v>11</v>
      </c>
      <c r="B21" s="13" t="s">
        <v>23</v>
      </c>
      <c r="C21" s="14"/>
      <c r="E21" s="15"/>
      <c r="F21" s="16">
        <v>0</v>
      </c>
    </row>
    <row r="22" spans="1:6" x14ac:dyDescent="0.15">
      <c r="A22" s="12">
        <v>12</v>
      </c>
      <c r="B22" s="13" t="s">
        <v>24</v>
      </c>
      <c r="C22" s="14"/>
      <c r="D22" s="1">
        <v>379.4</v>
      </c>
      <c r="E22" s="15">
        <v>1672.8</v>
      </c>
      <c r="F22" s="16">
        <v>2052.1999999999998</v>
      </c>
    </row>
    <row r="23" spans="1:6" x14ac:dyDescent="0.15">
      <c r="A23" s="12">
        <v>13</v>
      </c>
      <c r="B23" s="13" t="s">
        <v>25</v>
      </c>
      <c r="C23" s="14"/>
      <c r="E23" s="15"/>
      <c r="F23" s="16">
        <v>0</v>
      </c>
    </row>
    <row r="24" spans="1:6" x14ac:dyDescent="0.15">
      <c r="A24" s="12">
        <v>14</v>
      </c>
      <c r="B24" s="13" t="s">
        <v>26</v>
      </c>
      <c r="C24" s="14"/>
      <c r="E24" s="15"/>
      <c r="F24" s="16">
        <v>0</v>
      </c>
    </row>
    <row r="25" spans="1:6" x14ac:dyDescent="0.15">
      <c r="A25" s="12">
        <v>15</v>
      </c>
      <c r="B25" s="13" t="s">
        <v>27</v>
      </c>
      <c r="C25" s="14">
        <v>1024</v>
      </c>
      <c r="D25" s="1">
        <v>1</v>
      </c>
      <c r="E25" s="15">
        <v>412.60000000000008</v>
      </c>
      <c r="F25" s="16">
        <v>1437.6000000000001</v>
      </c>
    </row>
    <row r="26" spans="1:6" x14ac:dyDescent="0.15">
      <c r="A26" s="12">
        <v>16</v>
      </c>
      <c r="B26" s="17" t="s">
        <v>28</v>
      </c>
      <c r="C26" s="14">
        <v>0</v>
      </c>
      <c r="D26" s="19">
        <v>61.4</v>
      </c>
      <c r="E26" s="20">
        <v>2022</v>
      </c>
      <c r="F26" s="16">
        <v>2083.4</v>
      </c>
    </row>
    <row r="27" spans="1:6" x14ac:dyDescent="0.15">
      <c r="A27" s="12">
        <v>17</v>
      </c>
      <c r="B27" s="21" t="s">
        <v>29</v>
      </c>
      <c r="C27" s="22"/>
      <c r="D27" s="23"/>
      <c r="E27" s="24"/>
      <c r="F27" s="16">
        <v>0</v>
      </c>
    </row>
    <row r="28" spans="1:6" x14ac:dyDescent="0.15">
      <c r="A28" s="12">
        <v>18</v>
      </c>
      <c r="B28" s="21" t="s">
        <v>30</v>
      </c>
      <c r="C28" s="22"/>
      <c r="D28" s="23"/>
      <c r="E28" s="24"/>
      <c r="F28" s="16">
        <v>0</v>
      </c>
    </row>
    <row r="29" spans="1:6" x14ac:dyDescent="0.15">
      <c r="A29" s="12">
        <v>19</v>
      </c>
      <c r="B29" s="21" t="s">
        <v>31</v>
      </c>
      <c r="C29" s="22"/>
      <c r="D29" s="23"/>
      <c r="E29" s="24"/>
      <c r="F29" s="16">
        <v>0</v>
      </c>
    </row>
    <row r="30" spans="1:6" x14ac:dyDescent="0.15">
      <c r="A30" s="12">
        <v>20</v>
      </c>
      <c r="B30" s="21" t="s">
        <v>32</v>
      </c>
      <c r="C30" s="22"/>
      <c r="D30" s="23"/>
      <c r="E30" s="24"/>
      <c r="F30" s="16">
        <v>0</v>
      </c>
    </row>
    <row r="31" spans="1:6" x14ac:dyDescent="0.15">
      <c r="A31" s="12">
        <v>21</v>
      </c>
      <c r="B31" s="21" t="s">
        <v>33</v>
      </c>
      <c r="C31" s="22"/>
      <c r="D31" s="23"/>
      <c r="E31" s="24"/>
      <c r="F31" s="16">
        <v>0</v>
      </c>
    </row>
    <row r="32" spans="1:6" x14ac:dyDescent="0.15">
      <c r="A32" s="12">
        <v>22</v>
      </c>
      <c r="B32" s="21" t="s">
        <v>34</v>
      </c>
      <c r="C32" s="22"/>
      <c r="D32" s="23"/>
      <c r="E32" s="24"/>
      <c r="F32" s="16">
        <v>0</v>
      </c>
    </row>
    <row r="33" spans="1:6" x14ac:dyDescent="0.15">
      <c r="A33" s="12">
        <v>23</v>
      </c>
      <c r="B33" s="21" t="s">
        <v>35</v>
      </c>
      <c r="C33" s="22"/>
      <c r="D33" s="23"/>
      <c r="E33" s="24"/>
      <c r="F33" s="16">
        <v>0</v>
      </c>
    </row>
    <row r="34" spans="1:6" x14ac:dyDescent="0.15">
      <c r="A34" s="12">
        <v>24</v>
      </c>
      <c r="B34" s="21" t="s">
        <v>36</v>
      </c>
      <c r="C34" s="22"/>
      <c r="D34" s="23"/>
      <c r="E34" s="24"/>
      <c r="F34" s="16">
        <v>0</v>
      </c>
    </row>
    <row r="35" spans="1:6" x14ac:dyDescent="0.15">
      <c r="A35" s="12">
        <v>25</v>
      </c>
      <c r="B35" s="21" t="s">
        <v>37</v>
      </c>
      <c r="C35" s="22"/>
      <c r="D35" s="23"/>
      <c r="E35" s="24"/>
      <c r="F35" s="16">
        <v>0</v>
      </c>
    </row>
    <row r="36" spans="1:6" x14ac:dyDescent="0.15">
      <c r="A36" s="12">
        <v>26</v>
      </c>
      <c r="B36" s="21" t="s">
        <v>38</v>
      </c>
      <c r="C36" s="22"/>
      <c r="D36" s="23"/>
      <c r="E36" s="24"/>
      <c r="F36" s="16">
        <v>0</v>
      </c>
    </row>
    <row r="37" spans="1:6" x14ac:dyDescent="0.15">
      <c r="A37" s="12">
        <v>27</v>
      </c>
      <c r="B37" s="21" t="s">
        <v>39</v>
      </c>
      <c r="C37" s="22"/>
      <c r="D37" s="23"/>
      <c r="E37" s="24"/>
      <c r="F37" s="16">
        <v>0</v>
      </c>
    </row>
    <row r="38" spans="1:6" x14ac:dyDescent="0.15">
      <c r="A38" s="12">
        <v>28</v>
      </c>
      <c r="B38" s="21" t="s">
        <v>40</v>
      </c>
      <c r="C38" s="22"/>
      <c r="D38" s="23"/>
      <c r="E38" s="24">
        <v>1839.6</v>
      </c>
      <c r="F38" s="16">
        <v>1839.6</v>
      </c>
    </row>
    <row r="39" spans="1:6" x14ac:dyDescent="0.15">
      <c r="A39" s="12">
        <v>29</v>
      </c>
      <c r="B39" s="21" t="s">
        <v>41</v>
      </c>
      <c r="C39" s="22"/>
      <c r="D39" s="23"/>
      <c r="E39" s="24"/>
      <c r="F39" s="16">
        <v>0</v>
      </c>
    </row>
    <row r="40" spans="1:6" ht="13" thickBot="1" x14ac:dyDescent="0.2">
      <c r="A40" s="25">
        <v>30</v>
      </c>
      <c r="B40" s="26" t="s">
        <v>42</v>
      </c>
      <c r="C40" s="27"/>
      <c r="D40" s="28">
        <v>61.4</v>
      </c>
      <c r="E40" s="29">
        <v>182.4</v>
      </c>
      <c r="F40" s="30">
        <v>243.8</v>
      </c>
    </row>
    <row r="41" spans="1:6" ht="14" thickTop="1" thickBot="1" x14ac:dyDescent="0.2">
      <c r="A41" s="31">
        <v>99</v>
      </c>
      <c r="B41" s="32" t="s">
        <v>43</v>
      </c>
      <c r="C41" s="33">
        <v>40076.899999999987</v>
      </c>
      <c r="D41" s="34">
        <v>20659.700000000004</v>
      </c>
      <c r="E41" s="34">
        <v>26259.899999999998</v>
      </c>
      <c r="F41" s="35">
        <v>86996.499999999985</v>
      </c>
    </row>
    <row r="42" spans="1:6" x14ac:dyDescent="0.15">
      <c r="B42" s="36"/>
      <c r="C42" s="37"/>
      <c r="D42" s="37"/>
      <c r="E42" s="37"/>
    </row>
    <row r="43" spans="1:6" x14ac:dyDescent="0.15">
      <c r="B43" s="36" t="s">
        <v>44</v>
      </c>
      <c r="C43" s="37"/>
      <c r="D43" s="37"/>
      <c r="E43" s="37"/>
      <c r="F43" s="38"/>
    </row>
    <row r="44" spans="1:6" x14ac:dyDescent="0.15">
      <c r="B44" s="36"/>
      <c r="C44" s="37"/>
      <c r="D44" s="37"/>
      <c r="E44" s="37"/>
      <c r="F44" s="38"/>
    </row>
    <row r="45" spans="1:6" x14ac:dyDescent="0.15">
      <c r="B45" s="36"/>
      <c r="C45" s="37"/>
      <c r="D45" s="37"/>
      <c r="E45" s="37"/>
      <c r="F45" s="38"/>
    </row>
    <row r="46" spans="1:6" x14ac:dyDescent="0.15">
      <c r="B46" s="36"/>
      <c r="C46" s="37"/>
      <c r="D46" s="37"/>
      <c r="E46" s="37"/>
      <c r="F46" s="38"/>
    </row>
    <row r="47" spans="1:6" x14ac:dyDescent="0.15">
      <c r="B47" s="36"/>
      <c r="C47" s="37"/>
      <c r="D47" s="37"/>
      <c r="E47" s="37"/>
      <c r="F47" s="38"/>
    </row>
    <row r="48" spans="1:6" x14ac:dyDescent="0.15">
      <c r="B48" s="36"/>
      <c r="C48" s="37"/>
      <c r="D48" s="37"/>
      <c r="E48" s="37"/>
      <c r="F48" s="38"/>
    </row>
    <row r="49" spans="2:6" x14ac:dyDescent="0.15">
      <c r="B49" s="36"/>
      <c r="C49" s="37"/>
      <c r="D49" s="37"/>
      <c r="E49" s="37"/>
      <c r="F49" s="38"/>
    </row>
    <row r="50" spans="2:6" x14ac:dyDescent="0.15">
      <c r="B50" s="36"/>
      <c r="C50" s="37"/>
      <c r="D50" s="37"/>
      <c r="E50" s="37"/>
      <c r="F50" s="38"/>
    </row>
    <row r="51" spans="2:6" x14ac:dyDescent="0.15">
      <c r="B51" s="36"/>
      <c r="C51" s="37"/>
      <c r="D51" s="37"/>
      <c r="E51" s="37"/>
      <c r="F51" s="38"/>
    </row>
    <row r="52" spans="2:6" x14ac:dyDescent="0.15">
      <c r="B52" s="36"/>
      <c r="C52" s="37"/>
      <c r="D52" s="37"/>
      <c r="E52" s="37"/>
      <c r="F52" s="38"/>
    </row>
    <row r="53" spans="2:6" x14ac:dyDescent="0.15">
      <c r="B53" s="36"/>
      <c r="C53" s="37"/>
      <c r="D53" s="37"/>
      <c r="E53" s="37"/>
      <c r="F53" s="38"/>
    </row>
    <row r="54" spans="2:6" x14ac:dyDescent="0.15">
      <c r="B54" s="36"/>
      <c r="C54" s="37"/>
      <c r="D54" s="37"/>
      <c r="E54" s="37"/>
      <c r="F54" s="38"/>
    </row>
    <row r="55" spans="2:6" x14ac:dyDescent="0.15">
      <c r="B55" s="36"/>
      <c r="C55" s="37"/>
      <c r="D55" s="37"/>
      <c r="E55" s="37"/>
      <c r="F55" s="38"/>
    </row>
    <row r="56" spans="2:6" x14ac:dyDescent="0.15">
      <c r="B56" s="36"/>
      <c r="C56" s="37"/>
      <c r="D56" s="37"/>
      <c r="E56" s="37"/>
      <c r="F56" s="38"/>
    </row>
    <row r="57" spans="2:6" x14ac:dyDescent="0.15">
      <c r="B57" s="36"/>
      <c r="C57" s="37"/>
      <c r="D57" s="37"/>
      <c r="E57" s="37"/>
      <c r="F57" s="38"/>
    </row>
    <row r="58" spans="2:6" x14ac:dyDescent="0.15">
      <c r="B58" s="36"/>
      <c r="C58" s="37"/>
      <c r="D58" s="37"/>
      <c r="E58" s="37"/>
      <c r="F58" s="38"/>
    </row>
    <row r="59" spans="2:6" x14ac:dyDescent="0.15">
      <c r="B59" s="36"/>
      <c r="C59" s="37"/>
      <c r="D59" s="37"/>
      <c r="E59" s="37"/>
      <c r="F59" s="38"/>
    </row>
    <row r="60" spans="2:6" x14ac:dyDescent="0.15">
      <c r="B60" s="36"/>
      <c r="C60" s="37"/>
      <c r="D60" s="37"/>
      <c r="E60" s="37"/>
      <c r="F60" s="38"/>
    </row>
    <row r="61" spans="2:6" x14ac:dyDescent="0.15">
      <c r="B61" s="36"/>
      <c r="C61" s="37"/>
      <c r="D61" s="37"/>
      <c r="E61" s="37"/>
      <c r="F61" s="38"/>
    </row>
    <row r="62" spans="2:6" x14ac:dyDescent="0.15">
      <c r="B62" s="36"/>
      <c r="C62" s="37"/>
      <c r="D62" s="37"/>
      <c r="E62" s="37"/>
      <c r="F62" s="38"/>
    </row>
    <row r="63" spans="2:6" x14ac:dyDescent="0.15">
      <c r="B63" s="36"/>
      <c r="C63" s="37"/>
      <c r="D63" s="37"/>
      <c r="E63" s="37"/>
      <c r="F63" s="38"/>
    </row>
    <row r="64" spans="2:6" x14ac:dyDescent="0.15">
      <c r="B64" s="36"/>
      <c r="C64" s="37"/>
      <c r="D64" s="37"/>
      <c r="E64" s="37"/>
      <c r="F64" s="38"/>
    </row>
    <row r="65" spans="2:6" x14ac:dyDescent="0.15">
      <c r="B65" s="36"/>
      <c r="C65" s="37"/>
      <c r="D65" s="37"/>
      <c r="E65" s="37"/>
      <c r="F65" s="38"/>
    </row>
    <row r="66" spans="2:6" x14ac:dyDescent="0.15">
      <c r="B66" s="36"/>
      <c r="C66" s="37"/>
      <c r="D66" s="37"/>
      <c r="E66" s="37"/>
      <c r="F66" s="38"/>
    </row>
    <row r="67" spans="2:6" x14ac:dyDescent="0.15">
      <c r="B67" s="36"/>
      <c r="C67" s="37"/>
      <c r="D67" s="37"/>
      <c r="E67" s="37"/>
      <c r="F67" s="38"/>
    </row>
    <row r="68" spans="2:6" x14ac:dyDescent="0.15">
      <c r="B68" s="36"/>
      <c r="C68" s="37"/>
      <c r="D68" s="37"/>
      <c r="E68" s="37"/>
      <c r="F68" s="38"/>
    </row>
    <row r="69" spans="2:6" x14ac:dyDescent="0.15">
      <c r="B69" s="36"/>
      <c r="C69" s="37"/>
      <c r="D69" s="37"/>
      <c r="E69" s="37"/>
      <c r="F69" s="38"/>
    </row>
    <row r="70" spans="2:6" x14ac:dyDescent="0.15">
      <c r="B70" s="36"/>
      <c r="C70" s="37"/>
      <c r="D70" s="37"/>
      <c r="E70" s="37"/>
      <c r="F70" s="38"/>
    </row>
    <row r="71" spans="2:6" x14ac:dyDescent="0.15">
      <c r="B71" s="36"/>
      <c r="C71" s="37"/>
      <c r="D71" s="37"/>
      <c r="E71" s="37"/>
      <c r="F71" s="38"/>
    </row>
    <row r="72" spans="2:6" x14ac:dyDescent="0.15">
      <c r="B72" s="36"/>
      <c r="C72" s="37"/>
      <c r="D72" s="37"/>
      <c r="E72" s="37"/>
      <c r="F72" s="38"/>
    </row>
    <row r="73" spans="2:6" x14ac:dyDescent="0.15">
      <c r="B73" s="36"/>
      <c r="C73" s="37"/>
      <c r="D73" s="37"/>
      <c r="E73" s="37"/>
      <c r="F73" s="38"/>
    </row>
    <row r="74" spans="2:6" x14ac:dyDescent="0.15">
      <c r="B74" s="36"/>
      <c r="C74" s="37"/>
      <c r="D74" s="37"/>
      <c r="E74" s="37"/>
      <c r="F74" s="38"/>
    </row>
    <row r="75" spans="2:6" x14ac:dyDescent="0.15">
      <c r="B75" s="36"/>
      <c r="C75" s="37"/>
      <c r="D75" s="37"/>
      <c r="E75" s="37"/>
      <c r="F75" s="38"/>
    </row>
    <row r="76" spans="2:6" x14ac:dyDescent="0.15">
      <c r="B76" s="36"/>
      <c r="C76" s="37"/>
      <c r="D76" s="37"/>
      <c r="E76" s="37"/>
      <c r="F76" s="38"/>
    </row>
    <row r="77" spans="2:6" x14ac:dyDescent="0.15">
      <c r="B77" s="36"/>
      <c r="C77" s="37"/>
      <c r="D77" s="37"/>
      <c r="E77" s="37"/>
      <c r="F77" s="38"/>
    </row>
    <row r="78" spans="2:6" x14ac:dyDescent="0.15">
      <c r="B78" s="36"/>
      <c r="C78" s="37"/>
      <c r="D78" s="37"/>
      <c r="E78" s="37"/>
      <c r="F78" s="38"/>
    </row>
    <row r="79" spans="2:6" x14ac:dyDescent="0.15">
      <c r="B79" s="36"/>
      <c r="C79" s="37"/>
      <c r="D79" s="37"/>
      <c r="E79" s="37"/>
      <c r="F79" s="38"/>
    </row>
    <row r="80" spans="2:6" x14ac:dyDescent="0.15">
      <c r="B80" s="36"/>
      <c r="C80" s="37"/>
      <c r="D80" s="37"/>
      <c r="E80" s="37"/>
      <c r="F80" s="38"/>
    </row>
    <row r="81" spans="2:6" x14ac:dyDescent="0.15">
      <c r="B81" s="36"/>
      <c r="C81" s="37"/>
      <c r="D81" s="37"/>
      <c r="E81" s="37"/>
      <c r="F81" s="38"/>
    </row>
    <row r="82" spans="2:6" x14ac:dyDescent="0.15">
      <c r="B82" s="36"/>
      <c r="C82" s="37"/>
      <c r="D82" s="37"/>
      <c r="E82" s="37"/>
      <c r="F82" s="38"/>
    </row>
    <row r="83" spans="2:6" x14ac:dyDescent="0.15">
      <c r="B83" s="36"/>
      <c r="C83" s="37"/>
      <c r="D83" s="37"/>
      <c r="E83" s="37"/>
      <c r="F83" s="38"/>
    </row>
    <row r="84" spans="2:6" x14ac:dyDescent="0.15">
      <c r="B84" s="36"/>
      <c r="C84" s="37"/>
      <c r="D84" s="37"/>
      <c r="E84" s="37"/>
      <c r="F84" s="38"/>
    </row>
    <row r="85" spans="2:6" x14ac:dyDescent="0.15">
      <c r="B85" s="36"/>
      <c r="C85" s="37"/>
      <c r="D85" s="37"/>
      <c r="E85" s="37"/>
      <c r="F85" s="38"/>
    </row>
    <row r="86" spans="2:6" x14ac:dyDescent="0.15">
      <c r="B86" s="36"/>
      <c r="C86" s="37"/>
      <c r="D86" s="37"/>
      <c r="E86" s="37"/>
      <c r="F86" s="38"/>
    </row>
    <row r="87" spans="2:6" x14ac:dyDescent="0.15">
      <c r="B87" s="36"/>
      <c r="C87" s="37"/>
      <c r="D87" s="37"/>
      <c r="E87" s="37"/>
      <c r="F87" s="38"/>
    </row>
    <row r="88" spans="2:6" x14ac:dyDescent="0.15">
      <c r="B88" s="36"/>
      <c r="C88" s="37"/>
      <c r="D88" s="37"/>
      <c r="E88" s="37"/>
      <c r="F88" s="38"/>
    </row>
    <row r="89" spans="2:6" x14ac:dyDescent="0.15">
      <c r="B89" s="36"/>
      <c r="C89" s="37"/>
      <c r="D89" s="37"/>
      <c r="E89" s="37"/>
      <c r="F89" s="38"/>
    </row>
    <row r="90" spans="2:6" x14ac:dyDescent="0.15">
      <c r="B90" s="36"/>
      <c r="C90" s="37"/>
      <c r="D90" s="37"/>
      <c r="E90" s="37"/>
      <c r="F90" s="38"/>
    </row>
    <row r="91" spans="2:6" x14ac:dyDescent="0.15">
      <c r="B91" s="36"/>
      <c r="C91" s="37"/>
      <c r="D91" s="37"/>
      <c r="E91" s="37"/>
      <c r="F91" s="38"/>
    </row>
    <row r="92" spans="2:6" x14ac:dyDescent="0.15">
      <c r="B92" s="36"/>
      <c r="C92" s="37"/>
      <c r="D92" s="37"/>
      <c r="E92" s="37"/>
      <c r="F92" s="38"/>
    </row>
    <row r="93" spans="2:6" x14ac:dyDescent="0.15">
      <c r="B93" s="36"/>
      <c r="C93" s="37"/>
      <c r="D93" s="37"/>
      <c r="E93" s="37"/>
      <c r="F93" s="38"/>
    </row>
    <row r="94" spans="2:6" x14ac:dyDescent="0.15">
      <c r="B94" s="36"/>
      <c r="C94" s="37"/>
      <c r="D94" s="37"/>
      <c r="E94" s="37"/>
      <c r="F94" s="38"/>
    </row>
    <row r="95" spans="2:6" x14ac:dyDescent="0.15">
      <c r="B95" s="36"/>
      <c r="C95" s="37"/>
      <c r="D95" s="37"/>
      <c r="E95" s="37"/>
      <c r="F95" s="38"/>
    </row>
    <row r="96" spans="2:6" x14ac:dyDescent="0.15">
      <c r="B96" s="36"/>
      <c r="C96" s="37"/>
      <c r="D96" s="37"/>
      <c r="E96" s="37"/>
      <c r="F96" s="38"/>
    </row>
    <row r="97" spans="2:6" x14ac:dyDescent="0.15">
      <c r="B97" s="36"/>
      <c r="C97" s="37"/>
      <c r="D97" s="37"/>
      <c r="E97" s="37"/>
      <c r="F97" s="38"/>
    </row>
    <row r="98" spans="2:6" x14ac:dyDescent="0.15">
      <c r="B98" s="36"/>
      <c r="C98" s="37"/>
      <c r="D98" s="37"/>
      <c r="E98" s="37"/>
      <c r="F98" s="38"/>
    </row>
    <row r="99" spans="2:6" x14ac:dyDescent="0.15">
      <c r="B99" s="36"/>
      <c r="C99" s="37"/>
      <c r="D99" s="37"/>
      <c r="E99" s="37"/>
      <c r="F99" s="38"/>
    </row>
    <row r="100" spans="2:6" x14ac:dyDescent="0.15">
      <c r="B100" s="36"/>
      <c r="C100" s="37"/>
      <c r="D100" s="37"/>
      <c r="E100" s="37"/>
      <c r="F100" s="38"/>
    </row>
    <row r="101" spans="2:6" x14ac:dyDescent="0.15">
      <c r="B101" s="36"/>
      <c r="C101" s="37"/>
      <c r="D101" s="37"/>
      <c r="E101" s="37"/>
      <c r="F101" s="38"/>
    </row>
    <row r="102" spans="2:6" x14ac:dyDescent="0.15">
      <c r="B102" s="36"/>
      <c r="C102" s="37"/>
      <c r="D102" s="37"/>
      <c r="E102" s="37"/>
      <c r="F102" s="38"/>
    </row>
    <row r="103" spans="2:6" x14ac:dyDescent="0.15">
      <c r="B103" s="36"/>
      <c r="C103" s="37"/>
      <c r="D103" s="37"/>
      <c r="E103" s="37"/>
      <c r="F103" s="38"/>
    </row>
    <row r="104" spans="2:6" x14ac:dyDescent="0.15">
      <c r="B104" s="36"/>
      <c r="C104" s="37"/>
      <c r="D104" s="37"/>
      <c r="E104" s="37"/>
      <c r="F104" s="38"/>
    </row>
    <row r="105" spans="2:6" x14ac:dyDescent="0.15">
      <c r="B105" s="36"/>
      <c r="C105" s="37"/>
      <c r="D105" s="37"/>
      <c r="E105" s="37"/>
      <c r="F105" s="38"/>
    </row>
    <row r="106" spans="2:6" x14ac:dyDescent="0.15">
      <c r="B106" s="36"/>
      <c r="C106" s="37"/>
      <c r="D106" s="37"/>
      <c r="E106" s="37"/>
      <c r="F106" s="38"/>
    </row>
    <row r="107" spans="2:6" x14ac:dyDescent="0.15">
      <c r="B107" s="36"/>
      <c r="C107" s="37"/>
      <c r="D107" s="37"/>
      <c r="E107" s="37"/>
      <c r="F107" s="38"/>
    </row>
    <row r="108" spans="2:6" x14ac:dyDescent="0.15">
      <c r="B108" s="36"/>
      <c r="C108" s="36"/>
      <c r="D108" s="36"/>
      <c r="E108" s="36"/>
      <c r="F108" s="39"/>
    </row>
    <row r="109" spans="2:6" x14ac:dyDescent="0.15">
      <c r="B109" s="36"/>
      <c r="C109" s="36"/>
      <c r="D109" s="36"/>
      <c r="E109" s="36"/>
      <c r="F109" s="39"/>
    </row>
    <row r="110" spans="2:6" x14ac:dyDescent="0.15">
      <c r="B110" s="36"/>
      <c r="C110" s="36"/>
      <c r="D110" s="36"/>
      <c r="E110" s="36"/>
      <c r="F110" s="39"/>
    </row>
    <row r="111" spans="2:6" x14ac:dyDescent="0.15">
      <c r="B111" s="36"/>
      <c r="C111" s="36"/>
      <c r="D111" s="36"/>
      <c r="E111" s="36"/>
      <c r="F111" s="39"/>
    </row>
    <row r="112" spans="2:6" x14ac:dyDescent="0.15">
      <c r="B112" s="36"/>
      <c r="C112" s="36"/>
      <c r="D112" s="36"/>
      <c r="E112" s="36"/>
      <c r="F112" s="39"/>
    </row>
    <row r="113" spans="2:6" x14ac:dyDescent="0.15">
      <c r="B113" s="36"/>
      <c r="C113" s="36"/>
      <c r="D113" s="36"/>
      <c r="E113" s="36"/>
      <c r="F113" s="39"/>
    </row>
    <row r="114" spans="2:6" x14ac:dyDescent="0.15">
      <c r="B114" s="36"/>
      <c r="C114" s="36"/>
      <c r="D114" s="36"/>
      <c r="E114" s="36"/>
      <c r="F114" s="39"/>
    </row>
    <row r="115" spans="2:6" x14ac:dyDescent="0.15">
      <c r="B115" s="36"/>
      <c r="C115" s="36"/>
      <c r="D115" s="36"/>
      <c r="E115" s="36"/>
      <c r="F115" s="39"/>
    </row>
    <row r="116" spans="2:6" x14ac:dyDescent="0.15">
      <c r="B116" s="36"/>
      <c r="C116" s="36"/>
      <c r="D116" s="36"/>
      <c r="E116" s="36"/>
      <c r="F116" s="39"/>
    </row>
    <row r="117" spans="2:6" x14ac:dyDescent="0.15">
      <c r="B117" s="36"/>
      <c r="C117" s="36"/>
      <c r="D117" s="36"/>
      <c r="E117" s="36"/>
      <c r="F117" s="39"/>
    </row>
    <row r="118" spans="2:6" x14ac:dyDescent="0.15">
      <c r="B118" s="36"/>
      <c r="C118" s="36"/>
      <c r="D118" s="36"/>
      <c r="E118" s="36"/>
      <c r="F118" s="39"/>
    </row>
    <row r="119" spans="2:6" x14ac:dyDescent="0.15">
      <c r="B119" s="36"/>
      <c r="C119" s="36"/>
      <c r="D119" s="36"/>
      <c r="E119" s="36"/>
      <c r="F119" s="39"/>
    </row>
    <row r="120" spans="2:6" x14ac:dyDescent="0.15">
      <c r="B120" s="36"/>
      <c r="C120" s="36"/>
      <c r="D120" s="36"/>
      <c r="E120" s="36"/>
      <c r="F120" s="39"/>
    </row>
    <row r="121" spans="2:6" x14ac:dyDescent="0.15">
      <c r="B121" s="36"/>
      <c r="C121" s="36"/>
      <c r="D121" s="36"/>
      <c r="E121" s="36"/>
      <c r="F121" s="39"/>
    </row>
    <row r="122" spans="2:6" x14ac:dyDescent="0.15">
      <c r="B122" s="36"/>
      <c r="C122" s="36"/>
      <c r="D122" s="36"/>
      <c r="E122" s="36"/>
      <c r="F122" s="39"/>
    </row>
    <row r="123" spans="2:6" x14ac:dyDescent="0.15">
      <c r="B123" s="36"/>
      <c r="C123" s="36"/>
      <c r="D123" s="36"/>
      <c r="E123" s="36"/>
      <c r="F123" s="39"/>
    </row>
    <row r="124" spans="2:6" x14ac:dyDescent="0.15">
      <c r="B124" s="36"/>
      <c r="C124" s="36"/>
      <c r="D124" s="36"/>
      <c r="E124" s="36"/>
      <c r="F124" s="39"/>
    </row>
    <row r="125" spans="2:6" x14ac:dyDescent="0.15">
      <c r="B125" s="36"/>
      <c r="C125" s="36"/>
      <c r="D125" s="36"/>
      <c r="E125" s="36"/>
      <c r="F125" s="39"/>
    </row>
    <row r="126" spans="2:6" x14ac:dyDescent="0.15">
      <c r="B126" s="36"/>
      <c r="C126" s="36"/>
      <c r="D126" s="36"/>
      <c r="E126" s="36"/>
      <c r="F126" s="39"/>
    </row>
    <row r="127" spans="2:6" x14ac:dyDescent="0.15">
      <c r="B127" s="36"/>
      <c r="C127" s="36"/>
      <c r="D127" s="36"/>
      <c r="E127" s="36"/>
      <c r="F127" s="39"/>
    </row>
    <row r="128" spans="2:6" x14ac:dyDescent="0.15">
      <c r="B128" s="36"/>
      <c r="C128" s="36"/>
      <c r="D128" s="36"/>
      <c r="E128" s="36"/>
      <c r="F128" s="39"/>
    </row>
    <row r="129" spans="2:6" x14ac:dyDescent="0.15">
      <c r="B129" s="36"/>
      <c r="C129" s="36"/>
      <c r="D129" s="36"/>
      <c r="E129" s="36"/>
      <c r="F129" s="39"/>
    </row>
    <row r="130" spans="2:6" x14ac:dyDescent="0.15">
      <c r="B130" s="36"/>
      <c r="C130" s="36"/>
      <c r="D130" s="36"/>
      <c r="E130" s="36"/>
      <c r="F130" s="39"/>
    </row>
    <row r="131" spans="2:6" x14ac:dyDescent="0.15">
      <c r="B131" s="36"/>
      <c r="C131" s="36"/>
      <c r="D131" s="36"/>
      <c r="E131" s="36"/>
      <c r="F131" s="39"/>
    </row>
    <row r="132" spans="2:6" x14ac:dyDescent="0.15">
      <c r="B132" s="36"/>
      <c r="C132" s="36"/>
      <c r="D132" s="36"/>
      <c r="E132" s="36"/>
      <c r="F132" s="39"/>
    </row>
    <row r="133" spans="2:6" x14ac:dyDescent="0.15">
      <c r="B133" s="36"/>
      <c r="C133" s="36"/>
      <c r="D133" s="36"/>
      <c r="E133" s="36"/>
      <c r="F133" s="39"/>
    </row>
    <row r="134" spans="2:6" x14ac:dyDescent="0.15">
      <c r="B134" s="36"/>
      <c r="C134" s="36"/>
      <c r="D134" s="36"/>
      <c r="E134" s="36"/>
      <c r="F134" s="39"/>
    </row>
    <row r="135" spans="2:6" x14ac:dyDescent="0.15">
      <c r="B135" s="36"/>
      <c r="C135" s="36"/>
      <c r="D135" s="36"/>
      <c r="E135" s="36"/>
      <c r="F135" s="39"/>
    </row>
    <row r="136" spans="2:6" x14ac:dyDescent="0.15">
      <c r="B136" s="36"/>
      <c r="C136" s="36"/>
      <c r="D136" s="36"/>
      <c r="E136" s="36"/>
      <c r="F136" s="39"/>
    </row>
    <row r="137" spans="2:6" x14ac:dyDescent="0.15">
      <c r="B137" s="36"/>
    </row>
    <row r="138" spans="2:6" x14ac:dyDescent="0.15">
      <c r="B138" s="36"/>
    </row>
    <row r="139" spans="2:6" x14ac:dyDescent="0.15">
      <c r="B139" s="36"/>
    </row>
    <row r="140" spans="2:6" x14ac:dyDescent="0.15">
      <c r="B140" s="36"/>
    </row>
    <row r="141" spans="2:6" x14ac:dyDescent="0.15">
      <c r="B141" s="36"/>
    </row>
    <row r="142" spans="2:6" x14ac:dyDescent="0.15">
      <c r="B142" s="36"/>
    </row>
    <row r="143" spans="2:6" x14ac:dyDescent="0.15">
      <c r="B143" s="36"/>
    </row>
    <row r="144" spans="2:6" x14ac:dyDescent="0.15">
      <c r="B144" s="36"/>
    </row>
    <row r="145" spans="2:2" x14ac:dyDescent="0.15">
      <c r="B145" s="36"/>
    </row>
    <row r="146" spans="2:2" x14ac:dyDescent="0.15">
      <c r="B146" s="36"/>
    </row>
    <row r="147" spans="2:2" x14ac:dyDescent="0.15">
      <c r="B147" s="36"/>
    </row>
    <row r="148" spans="2:2" x14ac:dyDescent="0.15">
      <c r="B148" s="36"/>
    </row>
    <row r="149" spans="2:2" x14ac:dyDescent="0.15">
      <c r="B149" s="36"/>
    </row>
    <row r="150" spans="2:2" x14ac:dyDescent="0.15">
      <c r="B150" s="36"/>
    </row>
    <row r="151" spans="2:2" x14ac:dyDescent="0.15">
      <c r="B151" s="36"/>
    </row>
    <row r="152" spans="2:2" x14ac:dyDescent="0.15">
      <c r="B152" s="36"/>
    </row>
    <row r="153" spans="2:2" x14ac:dyDescent="0.15">
      <c r="B153" s="36"/>
    </row>
    <row r="154" spans="2:2" x14ac:dyDescent="0.15">
      <c r="B154" s="36"/>
    </row>
    <row r="155" spans="2:2" x14ac:dyDescent="0.15">
      <c r="B155" s="36"/>
    </row>
    <row r="156" spans="2:2" x14ac:dyDescent="0.15">
      <c r="B156" s="36"/>
    </row>
    <row r="157" spans="2:2" x14ac:dyDescent="0.15">
      <c r="B157" s="36"/>
    </row>
    <row r="158" spans="2:2" x14ac:dyDescent="0.15">
      <c r="B158" s="36"/>
    </row>
    <row r="159" spans="2:2" x14ac:dyDescent="0.15">
      <c r="B159" s="36"/>
    </row>
    <row r="160" spans="2:2" x14ac:dyDescent="0.15">
      <c r="B160" s="36"/>
    </row>
    <row r="161" spans="2:2" x14ac:dyDescent="0.15">
      <c r="B161" s="36"/>
    </row>
    <row r="162" spans="2:2" x14ac:dyDescent="0.15">
      <c r="B162" s="36"/>
    </row>
    <row r="163" spans="2:2" x14ac:dyDescent="0.15">
      <c r="B163" s="36"/>
    </row>
    <row r="164" spans="2:2" x14ac:dyDescent="0.15">
      <c r="B164" s="36"/>
    </row>
    <row r="165" spans="2:2" x14ac:dyDescent="0.15">
      <c r="B165" s="36"/>
    </row>
    <row r="166" spans="2:2" x14ac:dyDescent="0.15">
      <c r="B166" s="36"/>
    </row>
    <row r="167" spans="2:2" x14ac:dyDescent="0.15">
      <c r="B167" s="36"/>
    </row>
    <row r="168" spans="2:2" x14ac:dyDescent="0.15">
      <c r="B168" s="36"/>
    </row>
    <row r="169" spans="2:2" x14ac:dyDescent="0.15">
      <c r="B169" s="36"/>
    </row>
    <row r="170" spans="2:2" x14ac:dyDescent="0.15">
      <c r="B170" s="36"/>
    </row>
    <row r="171" spans="2:2" x14ac:dyDescent="0.15">
      <c r="B171" s="36"/>
    </row>
    <row r="172" spans="2:2" x14ac:dyDescent="0.15">
      <c r="B172" s="36"/>
    </row>
    <row r="173" spans="2:2" x14ac:dyDescent="0.15">
      <c r="B173" s="36"/>
    </row>
    <row r="174" spans="2:2" x14ac:dyDescent="0.15">
      <c r="B174" s="36"/>
    </row>
    <row r="175" spans="2:2" x14ac:dyDescent="0.15">
      <c r="B175" s="36"/>
    </row>
    <row r="176" spans="2:2" x14ac:dyDescent="0.15">
      <c r="B176" s="36"/>
    </row>
    <row r="177" spans="2:2" x14ac:dyDescent="0.15">
      <c r="B177" s="36"/>
    </row>
    <row r="178" spans="2:2" x14ac:dyDescent="0.15">
      <c r="B178" s="36"/>
    </row>
    <row r="179" spans="2:2" x14ac:dyDescent="0.15">
      <c r="B179" s="36"/>
    </row>
    <row r="180" spans="2:2" x14ac:dyDescent="0.15">
      <c r="B180" s="36"/>
    </row>
    <row r="181" spans="2:2" x14ac:dyDescent="0.15">
      <c r="B181" s="36"/>
    </row>
    <row r="182" spans="2:2" x14ac:dyDescent="0.15">
      <c r="B182" s="36"/>
    </row>
    <row r="183" spans="2:2" x14ac:dyDescent="0.15">
      <c r="B183" s="36"/>
    </row>
    <row r="184" spans="2:2" x14ac:dyDescent="0.15">
      <c r="B184" s="36"/>
    </row>
    <row r="185" spans="2:2" x14ac:dyDescent="0.15">
      <c r="B185" s="36"/>
    </row>
    <row r="186" spans="2:2" x14ac:dyDescent="0.15">
      <c r="B186" s="36"/>
    </row>
    <row r="187" spans="2:2" x14ac:dyDescent="0.15">
      <c r="B187" s="36"/>
    </row>
    <row r="188" spans="2:2" x14ac:dyDescent="0.15">
      <c r="B188" s="36"/>
    </row>
    <row r="189" spans="2:2" x14ac:dyDescent="0.15">
      <c r="B189" s="36"/>
    </row>
    <row r="190" spans="2:2" x14ac:dyDescent="0.15">
      <c r="B190" s="36"/>
    </row>
    <row r="191" spans="2:2" x14ac:dyDescent="0.15">
      <c r="B191" s="36"/>
    </row>
    <row r="192" spans="2:2" x14ac:dyDescent="0.15">
      <c r="B192" s="36"/>
    </row>
  </sheetData>
  <sheetProtection sheet="1" objects="1" scenarios="1"/>
  <mergeCells count="10">
    <mergeCell ref="C8:C11"/>
    <mergeCell ref="D8:D11"/>
    <mergeCell ref="E8:E11"/>
    <mergeCell ref="F8:F11"/>
    <mergeCell ref="A1:F1"/>
    <mergeCell ref="A2:F2"/>
    <mergeCell ref="A3:F3"/>
    <mergeCell ref="A4:F4"/>
    <mergeCell ref="A5:F5"/>
    <mergeCell ref="A6:F6"/>
  </mergeCells>
  <printOptions horizontalCentered="1"/>
  <pageMargins left="0.25" right="0.25" top="0.48" bottom="0.37" header="0.3" footer="0.21"/>
  <pageSetup scale="9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CFC20-71BB-4283-84BC-11A0F2FD3695}">
  <dimension ref="A1:F192"/>
  <sheetViews>
    <sheetView workbookViewId="0">
      <selection sqref="A1:F1"/>
    </sheetView>
  </sheetViews>
  <sheetFormatPr baseColWidth="10" defaultColWidth="8.83203125" defaultRowHeight="12" x14ac:dyDescent="0.15"/>
  <cols>
    <col min="1" max="1" width="4.6640625" style="3" customWidth="1"/>
    <col min="2" max="2" width="38.83203125" style="1" bestFit="1" customWidth="1"/>
    <col min="3" max="5" width="12.6640625" style="1" customWidth="1"/>
    <col min="6" max="6" width="12.6640625" style="19" customWidth="1"/>
    <col min="7" max="7" width="8.83203125" style="1"/>
    <col min="8" max="8" width="11.1640625" style="1" bestFit="1" customWidth="1"/>
    <col min="9" max="16384" width="8.83203125" style="1"/>
  </cols>
  <sheetData>
    <row r="1" spans="1:6" x14ac:dyDescent="0.15">
      <c r="A1" s="125" t="s">
        <v>0</v>
      </c>
      <c r="B1" s="125"/>
      <c r="C1" s="125"/>
      <c r="D1" s="125"/>
      <c r="E1" s="125"/>
      <c r="F1" s="125"/>
    </row>
    <row r="2" spans="1:6" x14ac:dyDescent="0.15">
      <c r="A2" s="126" t="str">
        <f>'[3]Cover Page'!B12</f>
        <v>EASTERN ILLINOIS UNIVERSITY</v>
      </c>
      <c r="B2" s="126"/>
      <c r="C2" s="126"/>
      <c r="D2" s="126"/>
      <c r="E2" s="126"/>
      <c r="F2" s="126"/>
    </row>
    <row r="3" spans="1:6" x14ac:dyDescent="0.15">
      <c r="A3" s="125" t="s">
        <v>1</v>
      </c>
      <c r="B3" s="125"/>
      <c r="C3" s="125"/>
      <c r="D3" s="125"/>
      <c r="E3" s="125"/>
      <c r="F3" s="125"/>
    </row>
    <row r="4" spans="1:6" x14ac:dyDescent="0.15">
      <c r="A4" s="126" t="s">
        <v>2</v>
      </c>
      <c r="B4" s="126"/>
      <c r="C4" s="126"/>
      <c r="D4" s="126"/>
      <c r="E4" s="126"/>
      <c r="F4" s="126"/>
    </row>
    <row r="5" spans="1:6" x14ac:dyDescent="0.15">
      <c r="A5" s="125" t="str">
        <f>CSU!A5</f>
        <v>2021</v>
      </c>
      <c r="B5" s="129"/>
      <c r="C5" s="129"/>
      <c r="D5" s="129"/>
      <c r="E5" s="129"/>
      <c r="F5" s="129"/>
    </row>
    <row r="6" spans="1:6" x14ac:dyDescent="0.15">
      <c r="A6" s="128"/>
      <c r="B6" s="128"/>
      <c r="C6" s="128"/>
      <c r="D6" s="128"/>
      <c r="E6" s="128"/>
      <c r="F6" s="128"/>
    </row>
    <row r="7" spans="1:6" ht="13" thickBot="1" x14ac:dyDescent="0.2">
      <c r="A7" s="2" t="s">
        <v>3</v>
      </c>
      <c r="B7" s="2" t="s">
        <v>4</v>
      </c>
      <c r="C7" s="2" t="s">
        <v>5</v>
      </c>
      <c r="D7" s="2" t="s">
        <v>6</v>
      </c>
      <c r="E7" s="2" t="s">
        <v>7</v>
      </c>
      <c r="F7" s="2" t="s">
        <v>8</v>
      </c>
    </row>
    <row r="8" spans="1:6" x14ac:dyDescent="0.15">
      <c r="B8" s="4"/>
      <c r="C8" s="119" t="s">
        <v>9</v>
      </c>
      <c r="D8" s="121" t="s">
        <v>10</v>
      </c>
      <c r="E8" s="121" t="s">
        <v>11</v>
      </c>
      <c r="F8" s="123" t="s">
        <v>12</v>
      </c>
    </row>
    <row r="9" spans="1:6" x14ac:dyDescent="0.15">
      <c r="C9" s="120"/>
      <c r="D9" s="122"/>
      <c r="E9" s="122"/>
      <c r="F9" s="124"/>
    </row>
    <row r="10" spans="1:6" x14ac:dyDescent="0.15">
      <c r="C10" s="120"/>
      <c r="D10" s="122"/>
      <c r="E10" s="122"/>
      <c r="F10" s="124"/>
    </row>
    <row r="11" spans="1:6" ht="13" thickBot="1" x14ac:dyDescent="0.2">
      <c r="B11" s="5" t="s">
        <v>13</v>
      </c>
      <c r="C11" s="120"/>
      <c r="D11" s="122"/>
      <c r="E11" s="122"/>
      <c r="F11" s="124"/>
    </row>
    <row r="12" spans="1:6" x14ac:dyDescent="0.15">
      <c r="A12" s="6">
        <v>1</v>
      </c>
      <c r="B12" s="7" t="s">
        <v>14</v>
      </c>
      <c r="C12" s="8">
        <v>39888.408239999997</v>
      </c>
      <c r="D12" s="9">
        <v>18050.51914</v>
      </c>
      <c r="E12" s="10">
        <v>24195.557239999998</v>
      </c>
      <c r="F12" s="11">
        <v>82134.484619999988</v>
      </c>
    </row>
    <row r="13" spans="1:6" x14ac:dyDescent="0.15">
      <c r="A13" s="12">
        <v>3</v>
      </c>
      <c r="B13" s="13" t="s">
        <v>15</v>
      </c>
      <c r="C13" s="14"/>
      <c r="D13" s="1">
        <v>1141.41167</v>
      </c>
      <c r="E13" s="15">
        <v>35.471290000000003</v>
      </c>
      <c r="F13" s="16">
        <v>1176.8829599999999</v>
      </c>
    </row>
    <row r="14" spans="1:6" x14ac:dyDescent="0.15">
      <c r="A14" s="12">
        <v>4</v>
      </c>
      <c r="B14" s="13" t="s">
        <v>16</v>
      </c>
      <c r="C14" s="14">
        <v>1300</v>
      </c>
      <c r="D14" s="1">
        <v>8785.7418400000006</v>
      </c>
      <c r="E14" s="15">
        <v>14500.874379999999</v>
      </c>
      <c r="F14" s="16">
        <v>24586.61622</v>
      </c>
    </row>
    <row r="15" spans="1:6" x14ac:dyDescent="0.15">
      <c r="A15" s="12">
        <v>5</v>
      </c>
      <c r="B15" s="13" t="s">
        <v>17</v>
      </c>
      <c r="C15" s="14"/>
      <c r="D15" s="1">
        <v>131.9579</v>
      </c>
      <c r="E15" s="15">
        <v>1496.44111</v>
      </c>
      <c r="F15" s="16">
        <v>1628.3990100000001</v>
      </c>
    </row>
    <row r="16" spans="1:6" x14ac:dyDescent="0.15">
      <c r="A16" s="12">
        <v>6</v>
      </c>
      <c r="B16" s="13" t="s">
        <v>18</v>
      </c>
      <c r="C16" s="14"/>
      <c r="D16" s="1">
        <v>623.74297000000001</v>
      </c>
      <c r="E16" s="15">
        <v>2470.2160699999999</v>
      </c>
      <c r="F16" s="16">
        <v>3093.9590399999997</v>
      </c>
    </row>
    <row r="17" spans="1:6" x14ac:dyDescent="0.15">
      <c r="A17" s="12">
        <v>7</v>
      </c>
      <c r="B17" s="13" t="s">
        <v>19</v>
      </c>
      <c r="C17" s="14">
        <v>439.9</v>
      </c>
      <c r="D17" s="1">
        <v>486.78095000000002</v>
      </c>
      <c r="E17" s="15">
        <v>3603.4581400000002</v>
      </c>
      <c r="F17" s="16">
        <v>4530.1390900000006</v>
      </c>
    </row>
    <row r="18" spans="1:6" x14ac:dyDescent="0.15">
      <c r="A18" s="12">
        <v>8</v>
      </c>
      <c r="B18" s="13" t="s">
        <v>20</v>
      </c>
      <c r="C18" s="14">
        <v>7</v>
      </c>
      <c r="D18" s="1">
        <v>7046.3930200000004</v>
      </c>
      <c r="E18" s="15">
        <v>21399.646509999999</v>
      </c>
      <c r="F18" s="16">
        <v>28453.039529999998</v>
      </c>
    </row>
    <row r="19" spans="1:6" x14ac:dyDescent="0.15">
      <c r="A19" s="12">
        <v>9</v>
      </c>
      <c r="B19" s="13" t="s">
        <v>21</v>
      </c>
      <c r="C19" s="14">
        <v>153.99176</v>
      </c>
      <c r="D19" s="1">
        <v>82.013670000000005</v>
      </c>
      <c r="E19" s="15">
        <v>244.33597</v>
      </c>
      <c r="F19" s="16">
        <v>480.34140000000002</v>
      </c>
    </row>
    <row r="20" spans="1:6" x14ac:dyDescent="0.15">
      <c r="A20" s="12">
        <v>10</v>
      </c>
      <c r="B20" s="13" t="s">
        <v>22</v>
      </c>
      <c r="C20" s="14"/>
      <c r="D20" s="1">
        <v>113.19401999999999</v>
      </c>
      <c r="E20" s="15">
        <v>154.22913</v>
      </c>
      <c r="F20" s="16">
        <v>267.42314999999996</v>
      </c>
    </row>
    <row r="21" spans="1:6" x14ac:dyDescent="0.15">
      <c r="A21" s="12">
        <v>11</v>
      </c>
      <c r="B21" s="13" t="s">
        <v>23</v>
      </c>
      <c r="C21" s="14"/>
      <c r="E21" s="15"/>
      <c r="F21" s="16">
        <v>0</v>
      </c>
    </row>
    <row r="22" spans="1:6" x14ac:dyDescent="0.15">
      <c r="A22" s="12">
        <v>12</v>
      </c>
      <c r="B22" s="13" t="s">
        <v>24</v>
      </c>
      <c r="C22" s="14"/>
      <c r="D22" s="1">
        <v>55.5</v>
      </c>
      <c r="E22" s="15">
        <v>2769.5691900000002</v>
      </c>
      <c r="F22" s="16">
        <v>2825.0691900000002</v>
      </c>
    </row>
    <row r="23" spans="1:6" x14ac:dyDescent="0.15">
      <c r="A23" s="12">
        <v>13</v>
      </c>
      <c r="B23" s="13" t="s">
        <v>25</v>
      </c>
      <c r="C23" s="14"/>
      <c r="E23" s="15"/>
      <c r="F23" s="16">
        <v>0</v>
      </c>
    </row>
    <row r="24" spans="1:6" x14ac:dyDescent="0.15">
      <c r="A24" s="12">
        <v>14</v>
      </c>
      <c r="B24" s="13" t="s">
        <v>26</v>
      </c>
      <c r="C24" s="14"/>
      <c r="E24" s="15"/>
      <c r="F24" s="16">
        <v>0</v>
      </c>
    </row>
    <row r="25" spans="1:6" x14ac:dyDescent="0.15">
      <c r="A25" s="12">
        <v>15</v>
      </c>
      <c r="B25" s="13" t="s">
        <v>27</v>
      </c>
      <c r="C25" s="14">
        <v>1713.3</v>
      </c>
      <c r="E25" s="15">
        <v>671.02463999999998</v>
      </c>
      <c r="F25" s="16">
        <v>2384.3246399999998</v>
      </c>
    </row>
    <row r="26" spans="1:6" x14ac:dyDescent="0.15">
      <c r="A26" s="12">
        <v>16</v>
      </c>
      <c r="B26" s="17" t="s">
        <v>28</v>
      </c>
      <c r="C26" s="14">
        <v>0</v>
      </c>
      <c r="D26" s="19">
        <v>240.98814999999999</v>
      </c>
      <c r="E26" s="20">
        <v>3011.41779</v>
      </c>
      <c r="F26" s="16">
        <v>3252.4059400000001</v>
      </c>
    </row>
    <row r="27" spans="1:6" x14ac:dyDescent="0.15">
      <c r="A27" s="12">
        <v>17</v>
      </c>
      <c r="B27" s="21" t="s">
        <v>29</v>
      </c>
      <c r="C27" s="22"/>
      <c r="D27" s="23">
        <v>240.98814999999999</v>
      </c>
      <c r="E27" s="24">
        <v>196.30246</v>
      </c>
      <c r="F27" s="16">
        <v>437.29061000000002</v>
      </c>
    </row>
    <row r="28" spans="1:6" x14ac:dyDescent="0.15">
      <c r="A28" s="12">
        <v>18</v>
      </c>
      <c r="B28" s="21" t="s">
        <v>30</v>
      </c>
      <c r="C28" s="22"/>
      <c r="D28" s="23"/>
      <c r="E28" s="24"/>
      <c r="F28" s="16">
        <v>0</v>
      </c>
    </row>
    <row r="29" spans="1:6" x14ac:dyDescent="0.15">
      <c r="A29" s="12">
        <v>19</v>
      </c>
      <c r="B29" s="21" t="s">
        <v>31</v>
      </c>
      <c r="C29" s="22"/>
      <c r="D29" s="23"/>
      <c r="E29" s="24"/>
      <c r="F29" s="16">
        <v>0</v>
      </c>
    </row>
    <row r="30" spans="1:6" x14ac:dyDescent="0.15">
      <c r="A30" s="12">
        <v>20</v>
      </c>
      <c r="B30" s="21" t="s">
        <v>32</v>
      </c>
      <c r="C30" s="22"/>
      <c r="D30" s="23"/>
      <c r="E30" s="24"/>
      <c r="F30" s="16">
        <v>0</v>
      </c>
    </row>
    <row r="31" spans="1:6" x14ac:dyDescent="0.15">
      <c r="A31" s="12">
        <v>21</v>
      </c>
      <c r="B31" s="21" t="s">
        <v>33</v>
      </c>
      <c r="C31" s="22"/>
      <c r="D31" s="23"/>
      <c r="E31" s="24"/>
      <c r="F31" s="16">
        <v>0</v>
      </c>
    </row>
    <row r="32" spans="1:6" x14ac:dyDescent="0.15">
      <c r="A32" s="12">
        <v>22</v>
      </c>
      <c r="B32" s="21" t="s">
        <v>34</v>
      </c>
      <c r="C32" s="22"/>
      <c r="D32" s="23"/>
      <c r="E32" s="24"/>
      <c r="F32" s="16">
        <v>0</v>
      </c>
    </row>
    <row r="33" spans="1:6" x14ac:dyDescent="0.15">
      <c r="A33" s="12">
        <v>23</v>
      </c>
      <c r="B33" s="21" t="s">
        <v>35</v>
      </c>
      <c r="C33" s="22"/>
      <c r="D33" s="23"/>
      <c r="E33" s="24"/>
      <c r="F33" s="16">
        <v>0</v>
      </c>
    </row>
    <row r="34" spans="1:6" x14ac:dyDescent="0.15">
      <c r="A34" s="12">
        <v>24</v>
      </c>
      <c r="B34" s="21" t="s">
        <v>36</v>
      </c>
      <c r="C34" s="22"/>
      <c r="D34" s="23"/>
      <c r="E34" s="24"/>
      <c r="F34" s="16">
        <v>0</v>
      </c>
    </row>
    <row r="35" spans="1:6" x14ac:dyDescent="0.15">
      <c r="A35" s="12">
        <v>25</v>
      </c>
      <c r="B35" s="21" t="s">
        <v>37</v>
      </c>
      <c r="C35" s="22"/>
      <c r="D35" s="23"/>
      <c r="E35" s="24"/>
      <c r="F35" s="16">
        <v>0</v>
      </c>
    </row>
    <row r="36" spans="1:6" x14ac:dyDescent="0.15">
      <c r="A36" s="12">
        <v>26</v>
      </c>
      <c r="B36" s="21" t="s">
        <v>38</v>
      </c>
      <c r="C36" s="22"/>
      <c r="D36" s="23"/>
      <c r="E36" s="24"/>
      <c r="F36" s="16">
        <v>0</v>
      </c>
    </row>
    <row r="37" spans="1:6" x14ac:dyDescent="0.15">
      <c r="A37" s="12">
        <v>27</v>
      </c>
      <c r="B37" s="21" t="s">
        <v>39</v>
      </c>
      <c r="C37" s="22"/>
      <c r="D37" s="23"/>
      <c r="E37" s="24"/>
      <c r="F37" s="16">
        <v>0</v>
      </c>
    </row>
    <row r="38" spans="1:6" x14ac:dyDescent="0.15">
      <c r="A38" s="12">
        <v>28</v>
      </c>
      <c r="B38" s="21" t="s">
        <v>40</v>
      </c>
      <c r="C38" s="22"/>
      <c r="D38" s="23"/>
      <c r="E38" s="24"/>
      <c r="F38" s="16">
        <v>0</v>
      </c>
    </row>
    <row r="39" spans="1:6" x14ac:dyDescent="0.15">
      <c r="A39" s="12">
        <v>29</v>
      </c>
      <c r="B39" s="21" t="s">
        <v>41</v>
      </c>
      <c r="C39" s="22"/>
      <c r="D39" s="23"/>
      <c r="E39" s="24"/>
      <c r="F39" s="16">
        <v>0</v>
      </c>
    </row>
    <row r="40" spans="1:6" ht="13" thickBot="1" x14ac:dyDescent="0.2">
      <c r="A40" s="25">
        <v>30</v>
      </c>
      <c r="B40" s="26" t="s">
        <v>45</v>
      </c>
      <c r="C40" s="27"/>
      <c r="D40" s="28"/>
      <c r="E40" s="29">
        <v>2815.1153300000001</v>
      </c>
      <c r="F40" s="30">
        <v>2815.1153300000001</v>
      </c>
    </row>
    <row r="41" spans="1:6" ht="14" thickTop="1" thickBot="1" x14ac:dyDescent="0.2">
      <c r="A41" s="31">
        <v>99</v>
      </c>
      <c r="B41" s="32" t="s">
        <v>43</v>
      </c>
      <c r="C41" s="33">
        <v>43502.6</v>
      </c>
      <c r="D41" s="34">
        <v>36758.243330000005</v>
      </c>
      <c r="E41" s="34">
        <v>74552.241460000019</v>
      </c>
      <c r="F41" s="35">
        <v>154813.08479000002</v>
      </c>
    </row>
    <row r="42" spans="1:6" x14ac:dyDescent="0.15">
      <c r="B42" s="36"/>
      <c r="C42" s="37"/>
      <c r="D42" s="37"/>
      <c r="E42" s="37"/>
    </row>
    <row r="43" spans="1:6" x14ac:dyDescent="0.15">
      <c r="B43" s="36"/>
      <c r="C43" s="37"/>
      <c r="D43" s="37"/>
      <c r="E43" s="37"/>
      <c r="F43" s="38"/>
    </row>
    <row r="44" spans="1:6" x14ac:dyDescent="0.15">
      <c r="B44" s="36"/>
      <c r="C44" s="37"/>
      <c r="D44" s="37"/>
      <c r="E44" s="37"/>
      <c r="F44" s="38"/>
    </row>
    <row r="45" spans="1:6" x14ac:dyDescent="0.15">
      <c r="B45" s="36"/>
      <c r="C45" s="37"/>
      <c r="D45" s="37"/>
      <c r="E45" s="37"/>
      <c r="F45" s="38"/>
    </row>
    <row r="46" spans="1:6" x14ac:dyDescent="0.15">
      <c r="B46" s="36"/>
      <c r="C46" s="37"/>
      <c r="D46" s="37"/>
      <c r="E46" s="37"/>
      <c r="F46" s="38"/>
    </row>
    <row r="47" spans="1:6" x14ac:dyDescent="0.15">
      <c r="B47" s="36"/>
      <c r="C47" s="37"/>
      <c r="D47" s="37"/>
      <c r="E47" s="37"/>
      <c r="F47" s="38"/>
    </row>
    <row r="48" spans="1:6" x14ac:dyDescent="0.15">
      <c r="B48" s="36"/>
      <c r="C48" s="37"/>
      <c r="D48" s="37"/>
      <c r="E48" s="37"/>
      <c r="F48" s="38"/>
    </row>
    <row r="49" spans="2:6" x14ac:dyDescent="0.15">
      <c r="B49" s="36"/>
      <c r="C49" s="37"/>
      <c r="D49" s="37"/>
      <c r="E49" s="37"/>
      <c r="F49" s="38"/>
    </row>
    <row r="50" spans="2:6" x14ac:dyDescent="0.15">
      <c r="B50" s="36"/>
      <c r="C50" s="37"/>
      <c r="D50" s="37"/>
      <c r="E50" s="37"/>
      <c r="F50" s="38"/>
    </row>
    <row r="51" spans="2:6" x14ac:dyDescent="0.15">
      <c r="B51" s="36"/>
      <c r="C51" s="37"/>
      <c r="D51" s="37"/>
      <c r="E51" s="37"/>
      <c r="F51" s="38"/>
    </row>
    <row r="52" spans="2:6" x14ac:dyDescent="0.15">
      <c r="B52" s="36"/>
      <c r="C52" s="37"/>
      <c r="D52" s="37"/>
      <c r="E52" s="37"/>
      <c r="F52" s="38"/>
    </row>
    <row r="53" spans="2:6" x14ac:dyDescent="0.15">
      <c r="B53" s="36"/>
      <c r="C53" s="37"/>
      <c r="D53" s="37"/>
      <c r="E53" s="37"/>
      <c r="F53" s="38"/>
    </row>
    <row r="54" spans="2:6" x14ac:dyDescent="0.15">
      <c r="B54" s="36"/>
      <c r="C54" s="37"/>
      <c r="D54" s="37"/>
      <c r="E54" s="37"/>
      <c r="F54" s="38"/>
    </row>
    <row r="55" spans="2:6" x14ac:dyDescent="0.15">
      <c r="B55" s="36"/>
      <c r="C55" s="37"/>
      <c r="D55" s="37"/>
      <c r="E55" s="37"/>
      <c r="F55" s="38"/>
    </row>
    <row r="56" spans="2:6" x14ac:dyDescent="0.15">
      <c r="B56" s="36"/>
      <c r="C56" s="37"/>
      <c r="D56" s="37"/>
      <c r="E56" s="37"/>
      <c r="F56" s="38"/>
    </row>
    <row r="57" spans="2:6" x14ac:dyDescent="0.15">
      <c r="B57" s="36"/>
      <c r="C57" s="37"/>
      <c r="D57" s="37"/>
      <c r="E57" s="37"/>
      <c r="F57" s="38"/>
    </row>
    <row r="58" spans="2:6" x14ac:dyDescent="0.15">
      <c r="B58" s="36"/>
      <c r="C58" s="37"/>
      <c r="D58" s="37"/>
      <c r="E58" s="37"/>
      <c r="F58" s="38"/>
    </row>
    <row r="59" spans="2:6" x14ac:dyDescent="0.15">
      <c r="B59" s="36"/>
      <c r="C59" s="37"/>
      <c r="D59" s="37"/>
      <c r="E59" s="37"/>
      <c r="F59" s="38"/>
    </row>
    <row r="60" spans="2:6" x14ac:dyDescent="0.15">
      <c r="B60" s="36"/>
      <c r="C60" s="37"/>
      <c r="D60" s="37"/>
      <c r="E60" s="37"/>
      <c r="F60" s="38"/>
    </row>
    <row r="61" spans="2:6" x14ac:dyDescent="0.15">
      <c r="B61" s="36"/>
      <c r="C61" s="37"/>
      <c r="D61" s="37"/>
      <c r="E61" s="37"/>
      <c r="F61" s="38"/>
    </row>
    <row r="62" spans="2:6" x14ac:dyDescent="0.15">
      <c r="B62" s="36"/>
      <c r="C62" s="37"/>
      <c r="D62" s="37"/>
      <c r="E62" s="37"/>
      <c r="F62" s="38"/>
    </row>
    <row r="63" spans="2:6" x14ac:dyDescent="0.15">
      <c r="B63" s="36"/>
      <c r="C63" s="37"/>
      <c r="D63" s="37"/>
      <c r="E63" s="37"/>
      <c r="F63" s="38"/>
    </row>
    <row r="64" spans="2:6" x14ac:dyDescent="0.15">
      <c r="B64" s="36"/>
      <c r="C64" s="37"/>
      <c r="D64" s="37"/>
      <c r="E64" s="37"/>
      <c r="F64" s="38"/>
    </row>
    <row r="65" spans="2:6" x14ac:dyDescent="0.15">
      <c r="B65" s="36"/>
      <c r="C65" s="37"/>
      <c r="D65" s="37"/>
      <c r="E65" s="37"/>
      <c r="F65" s="38"/>
    </row>
    <row r="66" spans="2:6" x14ac:dyDescent="0.15">
      <c r="B66" s="36"/>
      <c r="C66" s="37"/>
      <c r="D66" s="37"/>
      <c r="E66" s="37"/>
      <c r="F66" s="38"/>
    </row>
    <row r="67" spans="2:6" x14ac:dyDescent="0.15">
      <c r="B67" s="36"/>
      <c r="C67" s="37"/>
      <c r="D67" s="37"/>
      <c r="E67" s="37"/>
      <c r="F67" s="38"/>
    </row>
    <row r="68" spans="2:6" x14ac:dyDescent="0.15">
      <c r="B68" s="36"/>
      <c r="C68" s="37"/>
      <c r="D68" s="37"/>
      <c r="E68" s="37"/>
      <c r="F68" s="38"/>
    </row>
    <row r="69" spans="2:6" x14ac:dyDescent="0.15">
      <c r="B69" s="36"/>
      <c r="C69" s="37"/>
      <c r="D69" s="37"/>
      <c r="E69" s="37"/>
      <c r="F69" s="38"/>
    </row>
    <row r="70" spans="2:6" x14ac:dyDescent="0.15">
      <c r="B70" s="36"/>
      <c r="C70" s="37"/>
      <c r="D70" s="37"/>
      <c r="E70" s="37"/>
      <c r="F70" s="38"/>
    </row>
    <row r="71" spans="2:6" x14ac:dyDescent="0.15">
      <c r="B71" s="36"/>
      <c r="C71" s="37"/>
      <c r="D71" s="37"/>
      <c r="E71" s="37"/>
      <c r="F71" s="38"/>
    </row>
    <row r="72" spans="2:6" x14ac:dyDescent="0.15">
      <c r="B72" s="36"/>
      <c r="C72" s="37"/>
      <c r="D72" s="37"/>
      <c r="E72" s="37"/>
      <c r="F72" s="38"/>
    </row>
    <row r="73" spans="2:6" x14ac:dyDescent="0.15">
      <c r="B73" s="36"/>
      <c r="C73" s="37"/>
      <c r="D73" s="37"/>
      <c r="E73" s="37"/>
      <c r="F73" s="38"/>
    </row>
    <row r="74" spans="2:6" x14ac:dyDescent="0.15">
      <c r="B74" s="36"/>
      <c r="C74" s="37"/>
      <c r="D74" s="37"/>
      <c r="E74" s="37"/>
      <c r="F74" s="38"/>
    </row>
    <row r="75" spans="2:6" x14ac:dyDescent="0.15">
      <c r="B75" s="36"/>
      <c r="C75" s="37"/>
      <c r="D75" s="37"/>
      <c r="E75" s="37"/>
      <c r="F75" s="38"/>
    </row>
    <row r="76" spans="2:6" x14ac:dyDescent="0.15">
      <c r="B76" s="36"/>
      <c r="C76" s="37"/>
      <c r="D76" s="37"/>
      <c r="E76" s="37"/>
      <c r="F76" s="38"/>
    </row>
    <row r="77" spans="2:6" x14ac:dyDescent="0.15">
      <c r="B77" s="36"/>
      <c r="C77" s="37"/>
      <c r="D77" s="37"/>
      <c r="E77" s="37"/>
      <c r="F77" s="38"/>
    </row>
    <row r="78" spans="2:6" x14ac:dyDescent="0.15">
      <c r="B78" s="36"/>
      <c r="C78" s="37"/>
      <c r="D78" s="37"/>
      <c r="E78" s="37"/>
      <c r="F78" s="38"/>
    </row>
    <row r="79" spans="2:6" x14ac:dyDescent="0.15">
      <c r="B79" s="36"/>
      <c r="C79" s="37"/>
      <c r="D79" s="37"/>
      <c r="E79" s="37"/>
      <c r="F79" s="38"/>
    </row>
    <row r="80" spans="2:6" x14ac:dyDescent="0.15">
      <c r="B80" s="36"/>
      <c r="C80" s="37"/>
      <c r="D80" s="37"/>
      <c r="E80" s="37"/>
      <c r="F80" s="38"/>
    </row>
    <row r="81" spans="2:6" x14ac:dyDescent="0.15">
      <c r="B81" s="36"/>
      <c r="C81" s="37"/>
      <c r="D81" s="37"/>
      <c r="E81" s="37"/>
      <c r="F81" s="38"/>
    </row>
    <row r="82" spans="2:6" x14ac:dyDescent="0.15">
      <c r="B82" s="36"/>
      <c r="C82" s="37"/>
      <c r="D82" s="37"/>
      <c r="E82" s="37"/>
      <c r="F82" s="38"/>
    </row>
    <row r="83" spans="2:6" x14ac:dyDescent="0.15">
      <c r="B83" s="36"/>
      <c r="C83" s="37"/>
      <c r="D83" s="37"/>
      <c r="E83" s="37"/>
      <c r="F83" s="38"/>
    </row>
    <row r="84" spans="2:6" x14ac:dyDescent="0.15">
      <c r="B84" s="36"/>
      <c r="C84" s="37"/>
      <c r="D84" s="37"/>
      <c r="E84" s="37"/>
      <c r="F84" s="38"/>
    </row>
    <row r="85" spans="2:6" x14ac:dyDescent="0.15">
      <c r="B85" s="36"/>
      <c r="C85" s="37"/>
      <c r="D85" s="37"/>
      <c r="E85" s="37"/>
      <c r="F85" s="38"/>
    </row>
    <row r="86" spans="2:6" x14ac:dyDescent="0.15">
      <c r="B86" s="36"/>
      <c r="C86" s="37"/>
      <c r="D86" s="37"/>
      <c r="E86" s="37"/>
      <c r="F86" s="38"/>
    </row>
    <row r="87" spans="2:6" x14ac:dyDescent="0.15">
      <c r="B87" s="36"/>
      <c r="C87" s="37"/>
      <c r="D87" s="37"/>
      <c r="E87" s="37"/>
      <c r="F87" s="38"/>
    </row>
    <row r="88" spans="2:6" x14ac:dyDescent="0.15">
      <c r="B88" s="36"/>
      <c r="C88" s="37"/>
      <c r="D88" s="37"/>
      <c r="E88" s="37"/>
      <c r="F88" s="38"/>
    </row>
    <row r="89" spans="2:6" x14ac:dyDescent="0.15">
      <c r="B89" s="36"/>
      <c r="C89" s="37"/>
      <c r="D89" s="37"/>
      <c r="E89" s="37"/>
      <c r="F89" s="38"/>
    </row>
    <row r="90" spans="2:6" x14ac:dyDescent="0.15">
      <c r="B90" s="36"/>
      <c r="C90" s="37"/>
      <c r="D90" s="37"/>
      <c r="E90" s="37"/>
      <c r="F90" s="38"/>
    </row>
    <row r="91" spans="2:6" x14ac:dyDescent="0.15">
      <c r="B91" s="36"/>
      <c r="C91" s="37"/>
      <c r="D91" s="37"/>
      <c r="E91" s="37"/>
      <c r="F91" s="38"/>
    </row>
    <row r="92" spans="2:6" x14ac:dyDescent="0.15">
      <c r="B92" s="36"/>
      <c r="C92" s="37"/>
      <c r="D92" s="37"/>
      <c r="E92" s="37"/>
      <c r="F92" s="38"/>
    </row>
    <row r="93" spans="2:6" x14ac:dyDescent="0.15">
      <c r="B93" s="36"/>
      <c r="C93" s="37"/>
      <c r="D93" s="37"/>
      <c r="E93" s="37"/>
      <c r="F93" s="38"/>
    </row>
    <row r="94" spans="2:6" x14ac:dyDescent="0.15">
      <c r="B94" s="36"/>
      <c r="C94" s="37"/>
      <c r="D94" s="37"/>
      <c r="E94" s="37"/>
      <c r="F94" s="38"/>
    </row>
    <row r="95" spans="2:6" x14ac:dyDescent="0.15">
      <c r="B95" s="36"/>
      <c r="C95" s="37"/>
      <c r="D95" s="37"/>
      <c r="E95" s="37"/>
      <c r="F95" s="38"/>
    </row>
    <row r="96" spans="2:6" x14ac:dyDescent="0.15">
      <c r="B96" s="36"/>
      <c r="C96" s="37"/>
      <c r="D96" s="37"/>
      <c r="E96" s="37"/>
      <c r="F96" s="38"/>
    </row>
    <row r="97" spans="2:6" x14ac:dyDescent="0.15">
      <c r="B97" s="36"/>
      <c r="C97" s="37"/>
      <c r="D97" s="37"/>
      <c r="E97" s="37"/>
      <c r="F97" s="38"/>
    </row>
    <row r="98" spans="2:6" x14ac:dyDescent="0.15">
      <c r="B98" s="36"/>
      <c r="C98" s="37"/>
      <c r="D98" s="37"/>
      <c r="E98" s="37"/>
      <c r="F98" s="38"/>
    </row>
    <row r="99" spans="2:6" x14ac:dyDescent="0.15">
      <c r="B99" s="36"/>
      <c r="C99" s="37"/>
      <c r="D99" s="37"/>
      <c r="E99" s="37"/>
      <c r="F99" s="38"/>
    </row>
    <row r="100" spans="2:6" x14ac:dyDescent="0.15">
      <c r="B100" s="36"/>
      <c r="C100" s="37"/>
      <c r="D100" s="37"/>
      <c r="E100" s="37"/>
      <c r="F100" s="38"/>
    </row>
    <row r="101" spans="2:6" x14ac:dyDescent="0.15">
      <c r="B101" s="36"/>
      <c r="C101" s="37"/>
      <c r="D101" s="37"/>
      <c r="E101" s="37"/>
      <c r="F101" s="38"/>
    </row>
    <row r="102" spans="2:6" x14ac:dyDescent="0.15">
      <c r="B102" s="36"/>
      <c r="C102" s="37"/>
      <c r="D102" s="37"/>
      <c r="E102" s="37"/>
      <c r="F102" s="38"/>
    </row>
    <row r="103" spans="2:6" x14ac:dyDescent="0.15">
      <c r="B103" s="36"/>
      <c r="C103" s="37"/>
      <c r="D103" s="37"/>
      <c r="E103" s="37"/>
      <c r="F103" s="38"/>
    </row>
    <row r="104" spans="2:6" x14ac:dyDescent="0.15">
      <c r="B104" s="36"/>
      <c r="C104" s="37"/>
      <c r="D104" s="37"/>
      <c r="E104" s="37"/>
      <c r="F104" s="38"/>
    </row>
    <row r="105" spans="2:6" x14ac:dyDescent="0.15">
      <c r="B105" s="36"/>
      <c r="C105" s="37"/>
      <c r="D105" s="37"/>
      <c r="E105" s="37"/>
      <c r="F105" s="38"/>
    </row>
    <row r="106" spans="2:6" x14ac:dyDescent="0.15">
      <c r="B106" s="36"/>
      <c r="C106" s="37"/>
      <c r="D106" s="37"/>
      <c r="E106" s="37"/>
      <c r="F106" s="38"/>
    </row>
    <row r="107" spans="2:6" x14ac:dyDescent="0.15">
      <c r="B107" s="36"/>
      <c r="C107" s="37"/>
      <c r="D107" s="37"/>
      <c r="E107" s="37"/>
      <c r="F107" s="38"/>
    </row>
    <row r="108" spans="2:6" x14ac:dyDescent="0.15">
      <c r="B108" s="36"/>
      <c r="C108" s="36"/>
      <c r="D108" s="36"/>
      <c r="E108" s="36"/>
      <c r="F108" s="39"/>
    </row>
    <row r="109" spans="2:6" x14ac:dyDescent="0.15">
      <c r="B109" s="36"/>
      <c r="C109" s="36"/>
      <c r="D109" s="36"/>
      <c r="E109" s="36"/>
      <c r="F109" s="39"/>
    </row>
    <row r="110" spans="2:6" x14ac:dyDescent="0.15">
      <c r="B110" s="36"/>
      <c r="C110" s="36"/>
      <c r="D110" s="36"/>
      <c r="E110" s="36"/>
      <c r="F110" s="39"/>
    </row>
    <row r="111" spans="2:6" x14ac:dyDescent="0.15">
      <c r="B111" s="36"/>
      <c r="C111" s="36"/>
      <c r="D111" s="36"/>
      <c r="E111" s="36"/>
      <c r="F111" s="39"/>
    </row>
    <row r="112" spans="2:6" x14ac:dyDescent="0.15">
      <c r="B112" s="36"/>
      <c r="C112" s="36"/>
      <c r="D112" s="36"/>
      <c r="E112" s="36"/>
      <c r="F112" s="39"/>
    </row>
    <row r="113" spans="2:6" x14ac:dyDescent="0.15">
      <c r="B113" s="36"/>
      <c r="C113" s="36"/>
      <c r="D113" s="36"/>
      <c r="E113" s="36"/>
      <c r="F113" s="39"/>
    </row>
    <row r="114" spans="2:6" x14ac:dyDescent="0.15">
      <c r="B114" s="36"/>
      <c r="C114" s="36"/>
      <c r="D114" s="36"/>
      <c r="E114" s="36"/>
      <c r="F114" s="39"/>
    </row>
    <row r="115" spans="2:6" x14ac:dyDescent="0.15">
      <c r="B115" s="36"/>
      <c r="C115" s="36"/>
      <c r="D115" s="36"/>
      <c r="E115" s="36"/>
      <c r="F115" s="39"/>
    </row>
    <row r="116" spans="2:6" x14ac:dyDescent="0.15">
      <c r="B116" s="36"/>
      <c r="C116" s="36"/>
      <c r="D116" s="36"/>
      <c r="E116" s="36"/>
      <c r="F116" s="39"/>
    </row>
    <row r="117" spans="2:6" x14ac:dyDescent="0.15">
      <c r="B117" s="36"/>
      <c r="C117" s="36"/>
      <c r="D117" s="36"/>
      <c r="E117" s="36"/>
      <c r="F117" s="39"/>
    </row>
    <row r="118" spans="2:6" x14ac:dyDescent="0.15">
      <c r="B118" s="36"/>
      <c r="C118" s="36"/>
      <c r="D118" s="36"/>
      <c r="E118" s="36"/>
      <c r="F118" s="39"/>
    </row>
    <row r="119" spans="2:6" x14ac:dyDescent="0.15">
      <c r="B119" s="36"/>
      <c r="C119" s="36"/>
      <c r="D119" s="36"/>
      <c r="E119" s="36"/>
      <c r="F119" s="39"/>
    </row>
    <row r="120" spans="2:6" x14ac:dyDescent="0.15">
      <c r="B120" s="36"/>
      <c r="C120" s="36"/>
      <c r="D120" s="36"/>
      <c r="E120" s="36"/>
      <c r="F120" s="39"/>
    </row>
    <row r="121" spans="2:6" x14ac:dyDescent="0.15">
      <c r="B121" s="36"/>
      <c r="C121" s="36"/>
      <c r="D121" s="36"/>
      <c r="E121" s="36"/>
      <c r="F121" s="39"/>
    </row>
    <row r="122" spans="2:6" x14ac:dyDescent="0.15">
      <c r="B122" s="36"/>
      <c r="C122" s="36"/>
      <c r="D122" s="36"/>
      <c r="E122" s="36"/>
      <c r="F122" s="39"/>
    </row>
    <row r="123" spans="2:6" x14ac:dyDescent="0.15">
      <c r="B123" s="36"/>
      <c r="C123" s="36"/>
      <c r="D123" s="36"/>
      <c r="E123" s="36"/>
      <c r="F123" s="39"/>
    </row>
    <row r="124" spans="2:6" x14ac:dyDescent="0.15">
      <c r="B124" s="36"/>
      <c r="C124" s="36"/>
      <c r="D124" s="36"/>
      <c r="E124" s="36"/>
      <c r="F124" s="39"/>
    </row>
    <row r="125" spans="2:6" x14ac:dyDescent="0.15">
      <c r="B125" s="36"/>
      <c r="C125" s="36"/>
      <c r="D125" s="36"/>
      <c r="E125" s="36"/>
      <c r="F125" s="39"/>
    </row>
    <row r="126" spans="2:6" x14ac:dyDescent="0.15">
      <c r="B126" s="36"/>
      <c r="C126" s="36"/>
      <c r="D126" s="36"/>
      <c r="E126" s="36"/>
      <c r="F126" s="39"/>
    </row>
    <row r="127" spans="2:6" x14ac:dyDescent="0.15">
      <c r="B127" s="36"/>
      <c r="C127" s="36"/>
      <c r="D127" s="36"/>
      <c r="E127" s="36"/>
      <c r="F127" s="39"/>
    </row>
    <row r="128" spans="2:6" x14ac:dyDescent="0.15">
      <c r="B128" s="36"/>
      <c r="C128" s="36"/>
      <c r="D128" s="36"/>
      <c r="E128" s="36"/>
      <c r="F128" s="39"/>
    </row>
    <row r="129" spans="2:6" x14ac:dyDescent="0.15">
      <c r="B129" s="36"/>
      <c r="C129" s="36"/>
      <c r="D129" s="36"/>
      <c r="E129" s="36"/>
      <c r="F129" s="39"/>
    </row>
    <row r="130" spans="2:6" x14ac:dyDescent="0.15">
      <c r="B130" s="36"/>
      <c r="C130" s="36"/>
      <c r="D130" s="36"/>
      <c r="E130" s="36"/>
      <c r="F130" s="39"/>
    </row>
    <row r="131" spans="2:6" x14ac:dyDescent="0.15">
      <c r="B131" s="36"/>
      <c r="C131" s="36"/>
      <c r="D131" s="36"/>
      <c r="E131" s="36"/>
      <c r="F131" s="39"/>
    </row>
    <row r="132" spans="2:6" x14ac:dyDescent="0.15">
      <c r="B132" s="36"/>
      <c r="C132" s="36"/>
      <c r="D132" s="36"/>
      <c r="E132" s="36"/>
      <c r="F132" s="39"/>
    </row>
    <row r="133" spans="2:6" x14ac:dyDescent="0.15">
      <c r="B133" s="36"/>
      <c r="C133" s="36"/>
      <c r="D133" s="36"/>
      <c r="E133" s="36"/>
      <c r="F133" s="39"/>
    </row>
    <row r="134" spans="2:6" x14ac:dyDescent="0.15">
      <c r="B134" s="36"/>
      <c r="C134" s="36"/>
      <c r="D134" s="36"/>
      <c r="E134" s="36"/>
      <c r="F134" s="39"/>
    </row>
    <row r="135" spans="2:6" x14ac:dyDescent="0.15">
      <c r="B135" s="36"/>
      <c r="C135" s="36"/>
      <c r="D135" s="36"/>
      <c r="E135" s="36"/>
      <c r="F135" s="39"/>
    </row>
    <row r="136" spans="2:6" x14ac:dyDescent="0.15">
      <c r="B136" s="36"/>
      <c r="C136" s="36"/>
      <c r="D136" s="36"/>
      <c r="E136" s="36"/>
      <c r="F136" s="39"/>
    </row>
    <row r="137" spans="2:6" x14ac:dyDescent="0.15">
      <c r="B137" s="36"/>
    </row>
    <row r="138" spans="2:6" x14ac:dyDescent="0.15">
      <c r="B138" s="36"/>
    </row>
    <row r="139" spans="2:6" x14ac:dyDescent="0.15">
      <c r="B139" s="36"/>
    </row>
    <row r="140" spans="2:6" x14ac:dyDescent="0.15">
      <c r="B140" s="36"/>
    </row>
    <row r="141" spans="2:6" x14ac:dyDescent="0.15">
      <c r="B141" s="36"/>
    </row>
    <row r="142" spans="2:6" x14ac:dyDescent="0.15">
      <c r="B142" s="36"/>
    </row>
    <row r="143" spans="2:6" x14ac:dyDescent="0.15">
      <c r="B143" s="36"/>
    </row>
    <row r="144" spans="2:6" x14ac:dyDescent="0.15">
      <c r="B144" s="36"/>
    </row>
    <row r="145" spans="2:2" x14ac:dyDescent="0.15">
      <c r="B145" s="36"/>
    </row>
    <row r="146" spans="2:2" x14ac:dyDescent="0.15">
      <c r="B146" s="36"/>
    </row>
    <row r="147" spans="2:2" x14ac:dyDescent="0.15">
      <c r="B147" s="36"/>
    </row>
    <row r="148" spans="2:2" x14ac:dyDescent="0.15">
      <c r="B148" s="36"/>
    </row>
    <row r="149" spans="2:2" x14ac:dyDescent="0.15">
      <c r="B149" s="36"/>
    </row>
    <row r="150" spans="2:2" x14ac:dyDescent="0.15">
      <c r="B150" s="36"/>
    </row>
    <row r="151" spans="2:2" x14ac:dyDescent="0.15">
      <c r="B151" s="36"/>
    </row>
    <row r="152" spans="2:2" x14ac:dyDescent="0.15">
      <c r="B152" s="36"/>
    </row>
    <row r="153" spans="2:2" x14ac:dyDescent="0.15">
      <c r="B153" s="36"/>
    </row>
    <row r="154" spans="2:2" x14ac:dyDescent="0.15">
      <c r="B154" s="36"/>
    </row>
    <row r="155" spans="2:2" x14ac:dyDescent="0.15">
      <c r="B155" s="36"/>
    </row>
    <row r="156" spans="2:2" x14ac:dyDescent="0.15">
      <c r="B156" s="36"/>
    </row>
    <row r="157" spans="2:2" x14ac:dyDescent="0.15">
      <c r="B157" s="36"/>
    </row>
    <row r="158" spans="2:2" x14ac:dyDescent="0.15">
      <c r="B158" s="36"/>
    </row>
    <row r="159" spans="2:2" x14ac:dyDescent="0.15">
      <c r="B159" s="36"/>
    </row>
    <row r="160" spans="2:2" x14ac:dyDescent="0.15">
      <c r="B160" s="36"/>
    </row>
    <row r="161" spans="2:2" x14ac:dyDescent="0.15">
      <c r="B161" s="36"/>
    </row>
    <row r="162" spans="2:2" x14ac:dyDescent="0.15">
      <c r="B162" s="36"/>
    </row>
    <row r="163" spans="2:2" x14ac:dyDescent="0.15">
      <c r="B163" s="36"/>
    </row>
    <row r="164" spans="2:2" x14ac:dyDescent="0.15">
      <c r="B164" s="36"/>
    </row>
    <row r="165" spans="2:2" x14ac:dyDescent="0.15">
      <c r="B165" s="36"/>
    </row>
    <row r="166" spans="2:2" x14ac:dyDescent="0.15">
      <c r="B166" s="36"/>
    </row>
    <row r="167" spans="2:2" x14ac:dyDescent="0.15">
      <c r="B167" s="36"/>
    </row>
    <row r="168" spans="2:2" x14ac:dyDescent="0.15">
      <c r="B168" s="36"/>
    </row>
    <row r="169" spans="2:2" x14ac:dyDescent="0.15">
      <c r="B169" s="36"/>
    </row>
    <row r="170" spans="2:2" x14ac:dyDescent="0.15">
      <c r="B170" s="36"/>
    </row>
    <row r="171" spans="2:2" x14ac:dyDescent="0.15">
      <c r="B171" s="36"/>
    </row>
    <row r="172" spans="2:2" x14ac:dyDescent="0.15">
      <c r="B172" s="36"/>
    </row>
    <row r="173" spans="2:2" x14ac:dyDescent="0.15">
      <c r="B173" s="36"/>
    </row>
    <row r="174" spans="2:2" x14ac:dyDescent="0.15">
      <c r="B174" s="36"/>
    </row>
    <row r="175" spans="2:2" x14ac:dyDescent="0.15">
      <c r="B175" s="36"/>
    </row>
    <row r="176" spans="2:2" x14ac:dyDescent="0.15">
      <c r="B176" s="36"/>
    </row>
    <row r="177" spans="2:2" x14ac:dyDescent="0.15">
      <c r="B177" s="36"/>
    </row>
    <row r="178" spans="2:2" x14ac:dyDescent="0.15">
      <c r="B178" s="36"/>
    </row>
    <row r="179" spans="2:2" x14ac:dyDescent="0.15">
      <c r="B179" s="36"/>
    </row>
    <row r="180" spans="2:2" x14ac:dyDescent="0.15">
      <c r="B180" s="36"/>
    </row>
    <row r="181" spans="2:2" x14ac:dyDescent="0.15">
      <c r="B181" s="36"/>
    </row>
    <row r="182" spans="2:2" x14ac:dyDescent="0.15">
      <c r="B182" s="36"/>
    </row>
    <row r="183" spans="2:2" x14ac:dyDescent="0.15">
      <c r="B183" s="36"/>
    </row>
    <row r="184" spans="2:2" x14ac:dyDescent="0.15">
      <c r="B184" s="36"/>
    </row>
    <row r="185" spans="2:2" x14ac:dyDescent="0.15">
      <c r="B185" s="36"/>
    </row>
    <row r="186" spans="2:2" x14ac:dyDescent="0.15">
      <c r="B186" s="36"/>
    </row>
    <row r="187" spans="2:2" x14ac:dyDescent="0.15">
      <c r="B187" s="36"/>
    </row>
    <row r="188" spans="2:2" x14ac:dyDescent="0.15">
      <c r="B188" s="36"/>
    </row>
    <row r="189" spans="2:2" x14ac:dyDescent="0.15">
      <c r="B189" s="36"/>
    </row>
    <row r="190" spans="2:2" x14ac:dyDescent="0.15">
      <c r="B190" s="36"/>
    </row>
    <row r="191" spans="2:2" x14ac:dyDescent="0.15">
      <c r="B191" s="36"/>
    </row>
    <row r="192" spans="2:2" x14ac:dyDescent="0.15">
      <c r="B192" s="36"/>
    </row>
  </sheetData>
  <sheetProtection sheet="1" objects="1" scenarios="1"/>
  <mergeCells count="10">
    <mergeCell ref="C8:C11"/>
    <mergeCell ref="D8:D11"/>
    <mergeCell ref="E8:E11"/>
    <mergeCell ref="F8:F11"/>
    <mergeCell ref="A1:F1"/>
    <mergeCell ref="A2:F2"/>
    <mergeCell ref="A3:F3"/>
    <mergeCell ref="A4:F4"/>
    <mergeCell ref="A5:F5"/>
    <mergeCell ref="A6:F6"/>
  </mergeCells>
  <printOptions horizontalCentered="1"/>
  <pageMargins left="0.25" right="0.25" top="0.48" bottom="0.37" header="0.3" footer="0.21"/>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E2657-E744-46F3-8FE6-950B3D93B0AA}">
  <sheetPr>
    <pageSetUpPr fitToPage="1"/>
  </sheetPr>
  <dimension ref="A1:F192"/>
  <sheetViews>
    <sheetView workbookViewId="0">
      <selection sqref="A1:F1"/>
    </sheetView>
  </sheetViews>
  <sheetFormatPr baseColWidth="10" defaultColWidth="8.83203125" defaultRowHeight="12" x14ac:dyDescent="0.15"/>
  <cols>
    <col min="1" max="1" width="4.83203125" style="3" customWidth="1"/>
    <col min="2" max="2" width="38.83203125" style="1" bestFit="1" customWidth="1"/>
    <col min="3" max="5" width="12.83203125" style="1" customWidth="1"/>
    <col min="6" max="6" width="12.83203125" style="19" customWidth="1"/>
    <col min="7" max="7" width="8.83203125" style="1"/>
    <col min="8" max="8" width="11.1640625" style="1" bestFit="1" customWidth="1"/>
    <col min="9" max="16384" width="8.83203125" style="1"/>
  </cols>
  <sheetData>
    <row r="1" spans="1:6" x14ac:dyDescent="0.15">
      <c r="A1" s="125" t="s">
        <v>0</v>
      </c>
      <c r="B1" s="125"/>
      <c r="C1" s="125"/>
      <c r="D1" s="125"/>
      <c r="E1" s="125"/>
      <c r="F1" s="125"/>
    </row>
    <row r="2" spans="1:6" x14ac:dyDescent="0.15">
      <c r="A2" s="126" t="str">
        <f>'[4]Cover Page'!B12</f>
        <v>GOVERNORS STATE UNIVERSITY</v>
      </c>
      <c r="B2" s="126"/>
      <c r="C2" s="126"/>
      <c r="D2" s="126"/>
      <c r="E2" s="126"/>
      <c r="F2" s="126"/>
    </row>
    <row r="3" spans="1:6" x14ac:dyDescent="0.15">
      <c r="A3" s="125" t="s">
        <v>1</v>
      </c>
      <c r="B3" s="125"/>
      <c r="C3" s="125"/>
      <c r="D3" s="125"/>
      <c r="E3" s="125"/>
      <c r="F3" s="125"/>
    </row>
    <row r="4" spans="1:6" x14ac:dyDescent="0.15">
      <c r="A4" s="126" t="s">
        <v>2</v>
      </c>
      <c r="B4" s="126"/>
      <c r="C4" s="126"/>
      <c r="D4" s="126"/>
      <c r="E4" s="126"/>
      <c r="F4" s="126"/>
    </row>
    <row r="5" spans="1:6" x14ac:dyDescent="0.15">
      <c r="A5" s="125" t="str">
        <f>CSU!A5</f>
        <v>2021</v>
      </c>
      <c r="B5" s="129"/>
      <c r="C5" s="129"/>
      <c r="D5" s="129"/>
      <c r="E5" s="129"/>
      <c r="F5" s="129"/>
    </row>
    <row r="6" spans="1:6" x14ac:dyDescent="0.15">
      <c r="A6" s="128"/>
      <c r="B6" s="128"/>
      <c r="C6" s="128"/>
      <c r="D6" s="128"/>
      <c r="E6" s="128"/>
      <c r="F6" s="128"/>
    </row>
    <row r="7" spans="1:6" ht="13" thickBot="1" x14ac:dyDescent="0.2">
      <c r="A7" s="2" t="s">
        <v>3</v>
      </c>
      <c r="B7" s="2" t="s">
        <v>4</v>
      </c>
      <c r="C7" s="2" t="s">
        <v>5</v>
      </c>
      <c r="D7" s="2" t="s">
        <v>6</v>
      </c>
      <c r="E7" s="2" t="s">
        <v>7</v>
      </c>
      <c r="F7" s="2" t="s">
        <v>8</v>
      </c>
    </row>
    <row r="8" spans="1:6" x14ac:dyDescent="0.15">
      <c r="B8" s="4"/>
      <c r="C8" s="119" t="s">
        <v>9</v>
      </c>
      <c r="D8" s="121" t="s">
        <v>10</v>
      </c>
      <c r="E8" s="121" t="s">
        <v>11</v>
      </c>
      <c r="F8" s="123" t="s">
        <v>12</v>
      </c>
    </row>
    <row r="9" spans="1:6" x14ac:dyDescent="0.15">
      <c r="C9" s="120"/>
      <c r="D9" s="122"/>
      <c r="E9" s="122"/>
      <c r="F9" s="124"/>
    </row>
    <row r="10" spans="1:6" x14ac:dyDescent="0.15">
      <c r="C10" s="120"/>
      <c r="D10" s="122"/>
      <c r="E10" s="122"/>
      <c r="F10" s="124"/>
    </row>
    <row r="11" spans="1:6" ht="13" thickBot="1" x14ac:dyDescent="0.2">
      <c r="B11" s="5" t="s">
        <v>13</v>
      </c>
      <c r="C11" s="120"/>
      <c r="D11" s="122"/>
      <c r="E11" s="122"/>
      <c r="F11" s="124"/>
    </row>
    <row r="12" spans="1:6" x14ac:dyDescent="0.15">
      <c r="A12" s="6">
        <v>1</v>
      </c>
      <c r="B12" s="7" t="s">
        <v>14</v>
      </c>
      <c r="C12" s="8">
        <v>24353.3</v>
      </c>
      <c r="D12" s="9">
        <v>22944.29607</v>
      </c>
      <c r="E12" s="10">
        <v>9568.0240100000046</v>
      </c>
      <c r="F12" s="11">
        <v>56865.620080000008</v>
      </c>
    </row>
    <row r="13" spans="1:6" x14ac:dyDescent="0.15">
      <c r="A13" s="12">
        <v>3</v>
      </c>
      <c r="B13" s="13" t="s">
        <v>15</v>
      </c>
      <c r="C13" s="14"/>
      <c r="D13" s="1">
        <v>843.06775999999991</v>
      </c>
      <c r="E13" s="15">
        <v>340.12089000000003</v>
      </c>
      <c r="F13" s="16">
        <v>1183.1886500000001</v>
      </c>
    </row>
    <row r="14" spans="1:6" x14ac:dyDescent="0.15">
      <c r="A14" s="12">
        <v>4</v>
      </c>
      <c r="B14" s="13" t="s">
        <v>16</v>
      </c>
      <c r="C14" s="14"/>
      <c r="D14" s="1">
        <v>6841.4213200000004</v>
      </c>
      <c r="E14" s="15">
        <v>8878.6372499999998</v>
      </c>
      <c r="F14" s="16">
        <v>15720.058570000001</v>
      </c>
    </row>
    <row r="15" spans="1:6" x14ac:dyDescent="0.15">
      <c r="A15" s="12">
        <v>5</v>
      </c>
      <c r="B15" s="13" t="s">
        <v>17</v>
      </c>
      <c r="C15" s="14"/>
      <c r="D15" s="1">
        <v>151.19118000000009</v>
      </c>
      <c r="E15" s="15">
        <v>62.832160000000002</v>
      </c>
      <c r="F15" s="16">
        <v>214.02334000000008</v>
      </c>
    </row>
    <row r="16" spans="1:6" x14ac:dyDescent="0.15">
      <c r="A16" s="12">
        <v>6</v>
      </c>
      <c r="B16" s="13" t="s">
        <v>18</v>
      </c>
      <c r="C16" s="14"/>
      <c r="D16" s="1">
        <v>599.04142999999999</v>
      </c>
      <c r="E16" s="15">
        <v>1112.4871399999997</v>
      </c>
      <c r="F16" s="16">
        <v>1711.5285699999997</v>
      </c>
    </row>
    <row r="17" spans="1:6" x14ac:dyDescent="0.15">
      <c r="A17" s="12">
        <v>7</v>
      </c>
      <c r="B17" s="13" t="s">
        <v>19</v>
      </c>
      <c r="C17" s="14"/>
      <c r="D17" s="1">
        <v>369.87069000000008</v>
      </c>
      <c r="E17" s="15">
        <v>1892.9380700000004</v>
      </c>
      <c r="F17" s="16">
        <v>2262.8087600000003</v>
      </c>
    </row>
    <row r="18" spans="1:6" x14ac:dyDescent="0.15">
      <c r="A18" s="12">
        <v>8</v>
      </c>
      <c r="B18" s="13" t="s">
        <v>20</v>
      </c>
      <c r="C18" s="14"/>
      <c r="D18" s="1">
        <v>-42.877780000000001</v>
      </c>
      <c r="E18" s="15">
        <v>22344.813040000005</v>
      </c>
      <c r="F18" s="16">
        <v>22301.935260000006</v>
      </c>
    </row>
    <row r="19" spans="1:6" x14ac:dyDescent="0.15">
      <c r="A19" s="12">
        <v>9</v>
      </c>
      <c r="B19" s="13" t="s">
        <v>21</v>
      </c>
      <c r="C19" s="14"/>
      <c r="D19" s="1">
        <v>124.95089000000002</v>
      </c>
      <c r="E19" s="15">
        <v>107.70737</v>
      </c>
      <c r="F19" s="16">
        <v>232.65826000000001</v>
      </c>
    </row>
    <row r="20" spans="1:6" x14ac:dyDescent="0.15">
      <c r="A20" s="12">
        <v>10</v>
      </c>
      <c r="B20" s="13" t="s">
        <v>22</v>
      </c>
      <c r="C20" s="14"/>
      <c r="D20" s="1">
        <v>33.31306</v>
      </c>
      <c r="E20" s="15">
        <v>53.418420000000012</v>
      </c>
      <c r="F20" s="16">
        <v>86.731480000000005</v>
      </c>
    </row>
    <row r="21" spans="1:6" x14ac:dyDescent="0.15">
      <c r="A21" s="12">
        <v>11</v>
      </c>
      <c r="B21" s="13" t="s">
        <v>23</v>
      </c>
      <c r="C21" s="14"/>
      <c r="E21" s="15"/>
      <c r="F21" s="16">
        <v>0</v>
      </c>
    </row>
    <row r="22" spans="1:6" x14ac:dyDescent="0.15">
      <c r="A22" s="12">
        <v>12</v>
      </c>
      <c r="B22" s="13" t="s">
        <v>24</v>
      </c>
      <c r="C22" s="14"/>
      <c r="D22" s="1">
        <v>19.130860000000002</v>
      </c>
      <c r="E22" s="15">
        <v>4550.6297800000002</v>
      </c>
      <c r="F22" s="16">
        <v>4569.7606400000004</v>
      </c>
    </row>
    <row r="23" spans="1:6" x14ac:dyDescent="0.15">
      <c r="A23" s="12">
        <v>13</v>
      </c>
      <c r="B23" s="13" t="s">
        <v>25</v>
      </c>
      <c r="C23" s="14"/>
      <c r="E23" s="15"/>
      <c r="F23" s="16">
        <v>0</v>
      </c>
    </row>
    <row r="24" spans="1:6" x14ac:dyDescent="0.15">
      <c r="A24" s="12">
        <v>14</v>
      </c>
      <c r="B24" s="13" t="s">
        <v>26</v>
      </c>
      <c r="C24" s="14"/>
      <c r="E24" s="15"/>
      <c r="F24" s="16">
        <v>0</v>
      </c>
    </row>
    <row r="25" spans="1:6" x14ac:dyDescent="0.15">
      <c r="A25" s="12">
        <v>15</v>
      </c>
      <c r="B25" s="13" t="s">
        <v>27</v>
      </c>
      <c r="C25" s="14"/>
      <c r="D25" s="1">
        <v>656.2</v>
      </c>
      <c r="E25" s="15">
        <v>589.33793999999989</v>
      </c>
      <c r="F25" s="16">
        <v>1245.5379399999999</v>
      </c>
    </row>
    <row r="26" spans="1:6" x14ac:dyDescent="0.15">
      <c r="A26" s="12">
        <v>16</v>
      </c>
      <c r="B26" s="17" t="s">
        <v>28</v>
      </c>
      <c r="C26" s="18"/>
      <c r="D26" s="19"/>
      <c r="E26" s="20"/>
      <c r="F26" s="16">
        <v>0</v>
      </c>
    </row>
    <row r="27" spans="1:6" x14ac:dyDescent="0.15">
      <c r="A27" s="12">
        <v>17</v>
      </c>
      <c r="B27" s="21" t="s">
        <v>29</v>
      </c>
      <c r="C27" s="22"/>
      <c r="D27" s="23"/>
      <c r="E27" s="24"/>
      <c r="F27" s="16">
        <v>0</v>
      </c>
    </row>
    <row r="28" spans="1:6" x14ac:dyDescent="0.15">
      <c r="A28" s="12">
        <v>18</v>
      </c>
      <c r="B28" s="21" t="s">
        <v>30</v>
      </c>
      <c r="C28" s="22"/>
      <c r="D28" s="23"/>
      <c r="E28" s="24"/>
      <c r="F28" s="16">
        <v>0</v>
      </c>
    </row>
    <row r="29" spans="1:6" x14ac:dyDescent="0.15">
      <c r="A29" s="12">
        <v>19</v>
      </c>
      <c r="B29" s="21" t="s">
        <v>31</v>
      </c>
      <c r="C29" s="22"/>
      <c r="D29" s="23"/>
      <c r="E29" s="24"/>
      <c r="F29" s="16">
        <v>0</v>
      </c>
    </row>
    <row r="30" spans="1:6" x14ac:dyDescent="0.15">
      <c r="A30" s="12">
        <v>20</v>
      </c>
      <c r="B30" s="21" t="s">
        <v>32</v>
      </c>
      <c r="C30" s="22"/>
      <c r="D30" s="23"/>
      <c r="E30" s="24"/>
      <c r="F30" s="16">
        <v>0</v>
      </c>
    </row>
    <row r="31" spans="1:6" x14ac:dyDescent="0.15">
      <c r="A31" s="12">
        <v>21</v>
      </c>
      <c r="B31" s="21" t="s">
        <v>33</v>
      </c>
      <c r="C31" s="22"/>
      <c r="D31" s="23"/>
      <c r="E31" s="24"/>
      <c r="F31" s="16">
        <v>0</v>
      </c>
    </row>
    <row r="32" spans="1:6" x14ac:dyDescent="0.15">
      <c r="A32" s="12">
        <v>22</v>
      </c>
      <c r="B32" s="21" t="s">
        <v>34</v>
      </c>
      <c r="C32" s="22"/>
      <c r="D32" s="23"/>
      <c r="E32" s="24"/>
      <c r="F32" s="16">
        <v>0</v>
      </c>
    </row>
    <row r="33" spans="1:6" x14ac:dyDescent="0.15">
      <c r="A33" s="12">
        <v>23</v>
      </c>
      <c r="B33" s="21" t="s">
        <v>35</v>
      </c>
      <c r="C33" s="22"/>
      <c r="D33" s="23"/>
      <c r="E33" s="24"/>
      <c r="F33" s="16">
        <v>0</v>
      </c>
    </row>
    <row r="34" spans="1:6" x14ac:dyDescent="0.15">
      <c r="A34" s="12">
        <v>24</v>
      </c>
      <c r="B34" s="21" t="s">
        <v>36</v>
      </c>
      <c r="C34" s="22"/>
      <c r="D34" s="23"/>
      <c r="E34" s="24"/>
      <c r="F34" s="16">
        <v>0</v>
      </c>
    </row>
    <row r="35" spans="1:6" x14ac:dyDescent="0.15">
      <c r="A35" s="12">
        <v>25</v>
      </c>
      <c r="B35" s="21" t="s">
        <v>37</v>
      </c>
      <c r="C35" s="22"/>
      <c r="D35" s="23"/>
      <c r="E35" s="24"/>
      <c r="F35" s="16">
        <v>0</v>
      </c>
    </row>
    <row r="36" spans="1:6" x14ac:dyDescent="0.15">
      <c r="A36" s="12">
        <v>26</v>
      </c>
      <c r="B36" s="21" t="s">
        <v>38</v>
      </c>
      <c r="C36" s="22"/>
      <c r="D36" s="23"/>
      <c r="E36" s="24"/>
      <c r="F36" s="16">
        <v>0</v>
      </c>
    </row>
    <row r="37" spans="1:6" x14ac:dyDescent="0.15">
      <c r="A37" s="12">
        <v>27</v>
      </c>
      <c r="B37" s="21" t="s">
        <v>39</v>
      </c>
      <c r="C37" s="22"/>
      <c r="D37" s="23"/>
      <c r="E37" s="24"/>
      <c r="F37" s="16">
        <v>0</v>
      </c>
    </row>
    <row r="38" spans="1:6" x14ac:dyDescent="0.15">
      <c r="A38" s="12">
        <v>28</v>
      </c>
      <c r="B38" s="21" t="s">
        <v>40</v>
      </c>
      <c r="C38" s="22"/>
      <c r="D38" s="23"/>
      <c r="E38" s="24"/>
      <c r="F38" s="16">
        <v>0</v>
      </c>
    </row>
    <row r="39" spans="1:6" x14ac:dyDescent="0.15">
      <c r="A39" s="12">
        <v>29</v>
      </c>
      <c r="B39" s="21" t="s">
        <v>41</v>
      </c>
      <c r="C39" s="22"/>
      <c r="D39" s="23"/>
      <c r="E39" s="24"/>
      <c r="F39" s="16">
        <v>0</v>
      </c>
    </row>
    <row r="40" spans="1:6" ht="13" thickBot="1" x14ac:dyDescent="0.2">
      <c r="A40" s="25">
        <v>30</v>
      </c>
      <c r="B40" s="26" t="s">
        <v>46</v>
      </c>
      <c r="C40" s="27"/>
      <c r="D40" s="28"/>
      <c r="E40" s="29"/>
      <c r="F40" s="30">
        <v>0</v>
      </c>
    </row>
    <row r="41" spans="1:6" ht="14" thickTop="1" thickBot="1" x14ac:dyDescent="0.2">
      <c r="A41" s="31">
        <v>99</v>
      </c>
      <c r="B41" s="32" t="s">
        <v>43</v>
      </c>
      <c r="C41" s="33">
        <v>24353.3</v>
      </c>
      <c r="D41" s="34">
        <v>32539.605480000009</v>
      </c>
      <c r="E41" s="34">
        <v>49500.946070000013</v>
      </c>
      <c r="F41" s="35">
        <v>106393.85155000002</v>
      </c>
    </row>
    <row r="42" spans="1:6" x14ac:dyDescent="0.15">
      <c r="B42" s="36"/>
      <c r="C42" s="37"/>
      <c r="D42" s="37"/>
      <c r="E42" s="37"/>
    </row>
    <row r="43" spans="1:6" x14ac:dyDescent="0.15">
      <c r="B43" s="36"/>
      <c r="C43" s="37"/>
      <c r="D43" s="37"/>
      <c r="E43" s="37"/>
      <c r="F43" s="38"/>
    </row>
    <row r="44" spans="1:6" x14ac:dyDescent="0.15">
      <c r="B44" s="36"/>
      <c r="C44" s="37"/>
      <c r="D44" s="37"/>
      <c r="E44" s="37"/>
      <c r="F44" s="38"/>
    </row>
    <row r="45" spans="1:6" x14ac:dyDescent="0.15">
      <c r="B45" s="36"/>
      <c r="C45" s="37"/>
      <c r="D45" s="37"/>
      <c r="E45" s="37"/>
      <c r="F45" s="38"/>
    </row>
    <row r="46" spans="1:6" x14ac:dyDescent="0.15">
      <c r="B46" s="36"/>
      <c r="C46" s="37"/>
      <c r="D46" s="37"/>
      <c r="E46" s="37"/>
      <c r="F46" s="38"/>
    </row>
    <row r="47" spans="1:6" x14ac:dyDescent="0.15">
      <c r="B47" s="36"/>
      <c r="C47" s="37"/>
      <c r="D47" s="37"/>
      <c r="E47" s="37"/>
      <c r="F47" s="38"/>
    </row>
    <row r="48" spans="1:6" x14ac:dyDescent="0.15">
      <c r="B48" s="36"/>
      <c r="C48" s="37"/>
      <c r="D48" s="37"/>
      <c r="E48" s="37"/>
      <c r="F48" s="38"/>
    </row>
    <row r="49" spans="2:6" x14ac:dyDescent="0.15">
      <c r="B49" s="36"/>
      <c r="C49" s="37"/>
      <c r="D49" s="37"/>
      <c r="E49" s="37"/>
      <c r="F49" s="38"/>
    </row>
    <row r="50" spans="2:6" x14ac:dyDescent="0.15">
      <c r="B50" s="36"/>
      <c r="C50" s="37"/>
      <c r="D50" s="37"/>
      <c r="E50" s="37"/>
      <c r="F50" s="38"/>
    </row>
    <row r="51" spans="2:6" x14ac:dyDescent="0.15">
      <c r="B51" s="36"/>
      <c r="C51" s="37"/>
      <c r="D51" s="37"/>
      <c r="E51" s="37"/>
      <c r="F51" s="38"/>
    </row>
    <row r="52" spans="2:6" x14ac:dyDescent="0.15">
      <c r="B52" s="36"/>
      <c r="C52" s="37"/>
      <c r="D52" s="37"/>
      <c r="E52" s="37"/>
      <c r="F52" s="38"/>
    </row>
    <row r="53" spans="2:6" x14ac:dyDescent="0.15">
      <c r="B53" s="36"/>
      <c r="C53" s="37"/>
      <c r="D53" s="37"/>
      <c r="E53" s="37"/>
      <c r="F53" s="38"/>
    </row>
    <row r="54" spans="2:6" x14ac:dyDescent="0.15">
      <c r="B54" s="36"/>
      <c r="C54" s="37"/>
      <c r="D54" s="37"/>
      <c r="E54" s="37"/>
      <c r="F54" s="38"/>
    </row>
    <row r="55" spans="2:6" x14ac:dyDescent="0.15">
      <c r="B55" s="36"/>
      <c r="C55" s="37"/>
      <c r="D55" s="37"/>
      <c r="E55" s="37"/>
      <c r="F55" s="38"/>
    </row>
    <row r="56" spans="2:6" x14ac:dyDescent="0.15">
      <c r="B56" s="36"/>
      <c r="C56" s="37"/>
      <c r="D56" s="37"/>
      <c r="E56" s="37"/>
      <c r="F56" s="38"/>
    </row>
    <row r="57" spans="2:6" x14ac:dyDescent="0.15">
      <c r="B57" s="36"/>
      <c r="C57" s="37"/>
      <c r="D57" s="37"/>
      <c r="E57" s="37"/>
      <c r="F57" s="38"/>
    </row>
    <row r="58" spans="2:6" x14ac:dyDescent="0.15">
      <c r="B58" s="36"/>
      <c r="C58" s="37"/>
      <c r="D58" s="37"/>
      <c r="E58" s="37"/>
      <c r="F58" s="38"/>
    </row>
    <row r="59" spans="2:6" x14ac:dyDescent="0.15">
      <c r="B59" s="36"/>
      <c r="C59" s="37"/>
      <c r="D59" s="37"/>
      <c r="E59" s="37"/>
      <c r="F59" s="38"/>
    </row>
    <row r="60" spans="2:6" x14ac:dyDescent="0.15">
      <c r="B60" s="36"/>
      <c r="C60" s="37"/>
      <c r="D60" s="37"/>
      <c r="E60" s="37"/>
      <c r="F60" s="38"/>
    </row>
    <row r="61" spans="2:6" x14ac:dyDescent="0.15">
      <c r="B61" s="36"/>
      <c r="C61" s="37"/>
      <c r="D61" s="37"/>
      <c r="E61" s="37"/>
      <c r="F61" s="38"/>
    </row>
    <row r="62" spans="2:6" x14ac:dyDescent="0.15">
      <c r="B62" s="36"/>
      <c r="C62" s="37"/>
      <c r="D62" s="37"/>
      <c r="E62" s="37"/>
      <c r="F62" s="38"/>
    </row>
    <row r="63" spans="2:6" x14ac:dyDescent="0.15">
      <c r="B63" s="36"/>
      <c r="C63" s="37"/>
      <c r="D63" s="37"/>
      <c r="E63" s="37"/>
      <c r="F63" s="38"/>
    </row>
    <row r="64" spans="2:6" x14ac:dyDescent="0.15">
      <c r="B64" s="36"/>
      <c r="C64" s="37"/>
      <c r="D64" s="37"/>
      <c r="E64" s="37"/>
      <c r="F64" s="38"/>
    </row>
    <row r="65" spans="2:6" x14ac:dyDescent="0.15">
      <c r="B65" s="36"/>
      <c r="C65" s="37"/>
      <c r="D65" s="37"/>
      <c r="E65" s="37"/>
      <c r="F65" s="38"/>
    </row>
    <row r="66" spans="2:6" x14ac:dyDescent="0.15">
      <c r="B66" s="36"/>
      <c r="C66" s="37"/>
      <c r="D66" s="37"/>
      <c r="E66" s="37"/>
      <c r="F66" s="38"/>
    </row>
    <row r="67" spans="2:6" x14ac:dyDescent="0.15">
      <c r="B67" s="36"/>
      <c r="C67" s="37"/>
      <c r="D67" s="37"/>
      <c r="E67" s="37"/>
      <c r="F67" s="38"/>
    </row>
    <row r="68" spans="2:6" x14ac:dyDescent="0.15">
      <c r="B68" s="36"/>
      <c r="C68" s="37"/>
      <c r="D68" s="37"/>
      <c r="E68" s="37"/>
      <c r="F68" s="38"/>
    </row>
    <row r="69" spans="2:6" x14ac:dyDescent="0.15">
      <c r="B69" s="36"/>
      <c r="C69" s="37"/>
      <c r="D69" s="37"/>
      <c r="E69" s="37"/>
      <c r="F69" s="38"/>
    </row>
    <row r="70" spans="2:6" x14ac:dyDescent="0.15">
      <c r="B70" s="36"/>
      <c r="C70" s="37"/>
      <c r="D70" s="37"/>
      <c r="E70" s="37"/>
      <c r="F70" s="38"/>
    </row>
    <row r="71" spans="2:6" x14ac:dyDescent="0.15">
      <c r="B71" s="36"/>
      <c r="C71" s="37"/>
      <c r="D71" s="37"/>
      <c r="E71" s="37"/>
      <c r="F71" s="38"/>
    </row>
    <row r="72" spans="2:6" x14ac:dyDescent="0.15">
      <c r="B72" s="36"/>
      <c r="C72" s="37"/>
      <c r="D72" s="37"/>
      <c r="E72" s="37"/>
      <c r="F72" s="38"/>
    </row>
    <row r="73" spans="2:6" x14ac:dyDescent="0.15">
      <c r="B73" s="36"/>
      <c r="C73" s="37"/>
      <c r="D73" s="37"/>
      <c r="E73" s="37"/>
      <c r="F73" s="38"/>
    </row>
    <row r="74" spans="2:6" x14ac:dyDescent="0.15">
      <c r="B74" s="36"/>
      <c r="C74" s="37"/>
      <c r="D74" s="37"/>
      <c r="E74" s="37"/>
      <c r="F74" s="38"/>
    </row>
    <row r="75" spans="2:6" x14ac:dyDescent="0.15">
      <c r="B75" s="36"/>
      <c r="C75" s="37"/>
      <c r="D75" s="37"/>
      <c r="E75" s="37"/>
      <c r="F75" s="38"/>
    </row>
    <row r="76" spans="2:6" x14ac:dyDescent="0.15">
      <c r="B76" s="36"/>
      <c r="C76" s="37"/>
      <c r="D76" s="37"/>
      <c r="E76" s="37"/>
      <c r="F76" s="38"/>
    </row>
    <row r="77" spans="2:6" x14ac:dyDescent="0.15">
      <c r="B77" s="36"/>
      <c r="C77" s="37"/>
      <c r="D77" s="37"/>
      <c r="E77" s="37"/>
      <c r="F77" s="38"/>
    </row>
    <row r="78" spans="2:6" x14ac:dyDescent="0.15">
      <c r="B78" s="36"/>
      <c r="C78" s="37"/>
      <c r="D78" s="37"/>
      <c r="E78" s="37"/>
      <c r="F78" s="38"/>
    </row>
    <row r="79" spans="2:6" x14ac:dyDescent="0.15">
      <c r="B79" s="36"/>
      <c r="C79" s="37"/>
      <c r="D79" s="37"/>
      <c r="E79" s="37"/>
      <c r="F79" s="38"/>
    </row>
    <row r="80" spans="2:6" x14ac:dyDescent="0.15">
      <c r="B80" s="36"/>
      <c r="C80" s="37"/>
      <c r="D80" s="37"/>
      <c r="E80" s="37"/>
      <c r="F80" s="38"/>
    </row>
    <row r="81" spans="2:6" x14ac:dyDescent="0.15">
      <c r="B81" s="36"/>
      <c r="C81" s="37"/>
      <c r="D81" s="37"/>
      <c r="E81" s="37"/>
      <c r="F81" s="38"/>
    </row>
    <row r="82" spans="2:6" x14ac:dyDescent="0.15">
      <c r="B82" s="36"/>
      <c r="C82" s="37"/>
      <c r="D82" s="37"/>
      <c r="E82" s="37"/>
      <c r="F82" s="38"/>
    </row>
    <row r="83" spans="2:6" x14ac:dyDescent="0.15">
      <c r="B83" s="36"/>
      <c r="C83" s="37"/>
      <c r="D83" s="37"/>
      <c r="E83" s="37"/>
      <c r="F83" s="38"/>
    </row>
    <row r="84" spans="2:6" x14ac:dyDescent="0.15">
      <c r="B84" s="36"/>
      <c r="C84" s="37"/>
      <c r="D84" s="37"/>
      <c r="E84" s="37"/>
      <c r="F84" s="38"/>
    </row>
    <row r="85" spans="2:6" x14ac:dyDescent="0.15">
      <c r="B85" s="36"/>
      <c r="C85" s="37"/>
      <c r="D85" s="37"/>
      <c r="E85" s="37"/>
      <c r="F85" s="38"/>
    </row>
    <row r="86" spans="2:6" x14ac:dyDescent="0.15">
      <c r="B86" s="36"/>
      <c r="C86" s="37"/>
      <c r="D86" s="37"/>
      <c r="E86" s="37"/>
      <c r="F86" s="38"/>
    </row>
    <row r="87" spans="2:6" x14ac:dyDescent="0.15">
      <c r="B87" s="36"/>
      <c r="C87" s="37"/>
      <c r="D87" s="37"/>
      <c r="E87" s="37"/>
      <c r="F87" s="38"/>
    </row>
    <row r="88" spans="2:6" x14ac:dyDescent="0.15">
      <c r="B88" s="36"/>
      <c r="C88" s="37"/>
      <c r="D88" s="37"/>
      <c r="E88" s="37"/>
      <c r="F88" s="38"/>
    </row>
    <row r="89" spans="2:6" x14ac:dyDescent="0.15">
      <c r="B89" s="36"/>
      <c r="C89" s="37"/>
      <c r="D89" s="37"/>
      <c r="E89" s="37"/>
      <c r="F89" s="38"/>
    </row>
    <row r="90" spans="2:6" x14ac:dyDescent="0.15">
      <c r="B90" s="36"/>
      <c r="C90" s="37"/>
      <c r="D90" s="37"/>
      <c r="E90" s="37"/>
      <c r="F90" s="38"/>
    </row>
    <row r="91" spans="2:6" x14ac:dyDescent="0.15">
      <c r="B91" s="36"/>
      <c r="C91" s="37"/>
      <c r="D91" s="37"/>
      <c r="E91" s="37"/>
      <c r="F91" s="38"/>
    </row>
    <row r="92" spans="2:6" x14ac:dyDescent="0.15">
      <c r="B92" s="36"/>
      <c r="C92" s="37"/>
      <c r="D92" s="37"/>
      <c r="E92" s="37"/>
      <c r="F92" s="38"/>
    </row>
    <row r="93" spans="2:6" x14ac:dyDescent="0.15">
      <c r="B93" s="36"/>
      <c r="C93" s="37"/>
      <c r="D93" s="37"/>
      <c r="E93" s="37"/>
      <c r="F93" s="38"/>
    </row>
    <row r="94" spans="2:6" x14ac:dyDescent="0.15">
      <c r="B94" s="36"/>
      <c r="C94" s="37"/>
      <c r="D94" s="37"/>
      <c r="E94" s="37"/>
      <c r="F94" s="38"/>
    </row>
    <row r="95" spans="2:6" x14ac:dyDescent="0.15">
      <c r="B95" s="36"/>
      <c r="C95" s="37"/>
      <c r="D95" s="37"/>
      <c r="E95" s="37"/>
      <c r="F95" s="38"/>
    </row>
    <row r="96" spans="2:6" x14ac:dyDescent="0.15">
      <c r="B96" s="36"/>
      <c r="C96" s="37"/>
      <c r="D96" s="37"/>
      <c r="E96" s="37"/>
      <c r="F96" s="38"/>
    </row>
    <row r="97" spans="2:6" x14ac:dyDescent="0.15">
      <c r="B97" s="36"/>
      <c r="C97" s="37"/>
      <c r="D97" s="37"/>
      <c r="E97" s="37"/>
      <c r="F97" s="38"/>
    </row>
    <row r="98" spans="2:6" x14ac:dyDescent="0.15">
      <c r="B98" s="36"/>
      <c r="C98" s="37"/>
      <c r="D98" s="37"/>
      <c r="E98" s="37"/>
      <c r="F98" s="38"/>
    </row>
    <row r="99" spans="2:6" x14ac:dyDescent="0.15">
      <c r="B99" s="36"/>
      <c r="C99" s="37"/>
      <c r="D99" s="37"/>
      <c r="E99" s="37"/>
      <c r="F99" s="38"/>
    </row>
    <row r="100" spans="2:6" x14ac:dyDescent="0.15">
      <c r="B100" s="36"/>
      <c r="C100" s="37"/>
      <c r="D100" s="37"/>
      <c r="E100" s="37"/>
      <c r="F100" s="38"/>
    </row>
    <row r="101" spans="2:6" x14ac:dyDescent="0.15">
      <c r="B101" s="36"/>
      <c r="C101" s="37"/>
      <c r="D101" s="37"/>
      <c r="E101" s="37"/>
      <c r="F101" s="38"/>
    </row>
    <row r="102" spans="2:6" x14ac:dyDescent="0.15">
      <c r="B102" s="36"/>
      <c r="C102" s="37"/>
      <c r="D102" s="37"/>
      <c r="E102" s="37"/>
      <c r="F102" s="38"/>
    </row>
    <row r="103" spans="2:6" x14ac:dyDescent="0.15">
      <c r="B103" s="36"/>
      <c r="C103" s="37"/>
      <c r="D103" s="37"/>
      <c r="E103" s="37"/>
      <c r="F103" s="38"/>
    </row>
    <row r="104" spans="2:6" x14ac:dyDescent="0.15">
      <c r="B104" s="36"/>
      <c r="C104" s="37"/>
      <c r="D104" s="37"/>
      <c r="E104" s="37"/>
      <c r="F104" s="38"/>
    </row>
    <row r="105" spans="2:6" x14ac:dyDescent="0.15">
      <c r="B105" s="36"/>
      <c r="C105" s="37"/>
      <c r="D105" s="37"/>
      <c r="E105" s="37"/>
      <c r="F105" s="38"/>
    </row>
    <row r="106" spans="2:6" x14ac:dyDescent="0.15">
      <c r="B106" s="36"/>
      <c r="C106" s="37"/>
      <c r="D106" s="37"/>
      <c r="E106" s="37"/>
      <c r="F106" s="38"/>
    </row>
    <row r="107" spans="2:6" x14ac:dyDescent="0.15">
      <c r="B107" s="36"/>
      <c r="C107" s="37"/>
      <c r="D107" s="37"/>
      <c r="E107" s="37"/>
      <c r="F107" s="38"/>
    </row>
    <row r="108" spans="2:6" x14ac:dyDescent="0.15">
      <c r="B108" s="36"/>
      <c r="C108" s="36"/>
      <c r="D108" s="36"/>
      <c r="E108" s="36"/>
      <c r="F108" s="39"/>
    </row>
    <row r="109" spans="2:6" x14ac:dyDescent="0.15">
      <c r="B109" s="36"/>
      <c r="C109" s="36"/>
      <c r="D109" s="36"/>
      <c r="E109" s="36"/>
      <c r="F109" s="39"/>
    </row>
    <row r="110" spans="2:6" x14ac:dyDescent="0.15">
      <c r="B110" s="36"/>
      <c r="C110" s="36"/>
      <c r="D110" s="36"/>
      <c r="E110" s="36"/>
      <c r="F110" s="39"/>
    </row>
    <row r="111" spans="2:6" x14ac:dyDescent="0.15">
      <c r="B111" s="36"/>
      <c r="C111" s="36"/>
      <c r="D111" s="36"/>
      <c r="E111" s="36"/>
      <c r="F111" s="39"/>
    </row>
    <row r="112" spans="2:6" x14ac:dyDescent="0.15">
      <c r="B112" s="36"/>
      <c r="C112" s="36"/>
      <c r="D112" s="36"/>
      <c r="E112" s="36"/>
      <c r="F112" s="39"/>
    </row>
    <row r="113" spans="2:6" x14ac:dyDescent="0.15">
      <c r="B113" s="36"/>
      <c r="C113" s="36"/>
      <c r="D113" s="36"/>
      <c r="E113" s="36"/>
      <c r="F113" s="39"/>
    </row>
    <row r="114" spans="2:6" x14ac:dyDescent="0.15">
      <c r="B114" s="36"/>
      <c r="C114" s="36"/>
      <c r="D114" s="36"/>
      <c r="E114" s="36"/>
      <c r="F114" s="39"/>
    </row>
    <row r="115" spans="2:6" x14ac:dyDescent="0.15">
      <c r="B115" s="36"/>
      <c r="C115" s="36"/>
      <c r="D115" s="36"/>
      <c r="E115" s="36"/>
      <c r="F115" s="39"/>
    </row>
    <row r="116" spans="2:6" x14ac:dyDescent="0.15">
      <c r="B116" s="36"/>
      <c r="C116" s="36"/>
      <c r="D116" s="36"/>
      <c r="E116" s="36"/>
      <c r="F116" s="39"/>
    </row>
    <row r="117" spans="2:6" x14ac:dyDescent="0.15">
      <c r="B117" s="36"/>
      <c r="C117" s="36"/>
      <c r="D117" s="36"/>
      <c r="E117" s="36"/>
      <c r="F117" s="39"/>
    </row>
    <row r="118" spans="2:6" x14ac:dyDescent="0.15">
      <c r="B118" s="36"/>
      <c r="C118" s="36"/>
      <c r="D118" s="36"/>
      <c r="E118" s="36"/>
      <c r="F118" s="39"/>
    </row>
    <row r="119" spans="2:6" x14ac:dyDescent="0.15">
      <c r="B119" s="36"/>
      <c r="C119" s="36"/>
      <c r="D119" s="36"/>
      <c r="E119" s="36"/>
      <c r="F119" s="39"/>
    </row>
    <row r="120" spans="2:6" x14ac:dyDescent="0.15">
      <c r="B120" s="36"/>
      <c r="C120" s="36"/>
      <c r="D120" s="36"/>
      <c r="E120" s="36"/>
      <c r="F120" s="39"/>
    </row>
    <row r="121" spans="2:6" x14ac:dyDescent="0.15">
      <c r="B121" s="36"/>
      <c r="C121" s="36"/>
      <c r="D121" s="36"/>
      <c r="E121" s="36"/>
      <c r="F121" s="39"/>
    </row>
    <row r="122" spans="2:6" x14ac:dyDescent="0.15">
      <c r="B122" s="36"/>
      <c r="C122" s="36"/>
      <c r="D122" s="36"/>
      <c r="E122" s="36"/>
      <c r="F122" s="39"/>
    </row>
    <row r="123" spans="2:6" x14ac:dyDescent="0.15">
      <c r="B123" s="36"/>
      <c r="C123" s="36"/>
      <c r="D123" s="36"/>
      <c r="E123" s="36"/>
      <c r="F123" s="39"/>
    </row>
    <row r="124" spans="2:6" x14ac:dyDescent="0.15">
      <c r="B124" s="36"/>
      <c r="C124" s="36"/>
      <c r="D124" s="36"/>
      <c r="E124" s="36"/>
      <c r="F124" s="39"/>
    </row>
    <row r="125" spans="2:6" x14ac:dyDescent="0.15">
      <c r="B125" s="36"/>
      <c r="C125" s="36"/>
      <c r="D125" s="36"/>
      <c r="E125" s="36"/>
      <c r="F125" s="39"/>
    </row>
    <row r="126" spans="2:6" x14ac:dyDescent="0.15">
      <c r="B126" s="36"/>
      <c r="C126" s="36"/>
      <c r="D126" s="36"/>
      <c r="E126" s="36"/>
      <c r="F126" s="39"/>
    </row>
    <row r="127" spans="2:6" x14ac:dyDescent="0.15">
      <c r="B127" s="36"/>
      <c r="C127" s="36"/>
      <c r="D127" s="36"/>
      <c r="E127" s="36"/>
      <c r="F127" s="39"/>
    </row>
    <row r="128" spans="2:6" x14ac:dyDescent="0.15">
      <c r="B128" s="36"/>
      <c r="C128" s="36"/>
      <c r="D128" s="36"/>
      <c r="E128" s="36"/>
      <c r="F128" s="39"/>
    </row>
    <row r="129" spans="2:6" x14ac:dyDescent="0.15">
      <c r="B129" s="36"/>
      <c r="C129" s="36"/>
      <c r="D129" s="36"/>
      <c r="E129" s="36"/>
      <c r="F129" s="39"/>
    </row>
    <row r="130" spans="2:6" x14ac:dyDescent="0.15">
      <c r="B130" s="36"/>
      <c r="C130" s="36"/>
      <c r="D130" s="36"/>
      <c r="E130" s="36"/>
      <c r="F130" s="39"/>
    </row>
    <row r="131" spans="2:6" x14ac:dyDescent="0.15">
      <c r="B131" s="36"/>
      <c r="C131" s="36"/>
      <c r="D131" s="36"/>
      <c r="E131" s="36"/>
      <c r="F131" s="39"/>
    </row>
    <row r="132" spans="2:6" x14ac:dyDescent="0.15">
      <c r="B132" s="36"/>
      <c r="C132" s="36"/>
      <c r="D132" s="36"/>
      <c r="E132" s="36"/>
      <c r="F132" s="39"/>
    </row>
    <row r="133" spans="2:6" x14ac:dyDescent="0.15">
      <c r="B133" s="36"/>
      <c r="C133" s="36"/>
      <c r="D133" s="36"/>
      <c r="E133" s="36"/>
      <c r="F133" s="39"/>
    </row>
    <row r="134" spans="2:6" x14ac:dyDescent="0.15">
      <c r="B134" s="36"/>
      <c r="C134" s="36"/>
      <c r="D134" s="36"/>
      <c r="E134" s="36"/>
      <c r="F134" s="39"/>
    </row>
    <row r="135" spans="2:6" x14ac:dyDescent="0.15">
      <c r="B135" s="36"/>
      <c r="C135" s="36"/>
      <c r="D135" s="36"/>
      <c r="E135" s="36"/>
      <c r="F135" s="39"/>
    </row>
    <row r="136" spans="2:6" x14ac:dyDescent="0.15">
      <c r="B136" s="36"/>
      <c r="C136" s="36"/>
      <c r="D136" s="36"/>
      <c r="E136" s="36"/>
      <c r="F136" s="39"/>
    </row>
    <row r="137" spans="2:6" x14ac:dyDescent="0.15">
      <c r="B137" s="36"/>
    </row>
    <row r="138" spans="2:6" x14ac:dyDescent="0.15">
      <c r="B138" s="36"/>
    </row>
    <row r="139" spans="2:6" x14ac:dyDescent="0.15">
      <c r="B139" s="36"/>
    </row>
    <row r="140" spans="2:6" x14ac:dyDescent="0.15">
      <c r="B140" s="36"/>
    </row>
    <row r="141" spans="2:6" x14ac:dyDescent="0.15">
      <c r="B141" s="36"/>
    </row>
    <row r="142" spans="2:6" x14ac:dyDescent="0.15">
      <c r="B142" s="36"/>
    </row>
    <row r="143" spans="2:6" x14ac:dyDescent="0.15">
      <c r="B143" s="36"/>
    </row>
    <row r="144" spans="2:6" x14ac:dyDescent="0.15">
      <c r="B144" s="36"/>
    </row>
    <row r="145" spans="2:2" x14ac:dyDescent="0.15">
      <c r="B145" s="36"/>
    </row>
    <row r="146" spans="2:2" x14ac:dyDescent="0.15">
      <c r="B146" s="36"/>
    </row>
    <row r="147" spans="2:2" x14ac:dyDescent="0.15">
      <c r="B147" s="36"/>
    </row>
    <row r="148" spans="2:2" x14ac:dyDescent="0.15">
      <c r="B148" s="36"/>
    </row>
    <row r="149" spans="2:2" x14ac:dyDescent="0.15">
      <c r="B149" s="36"/>
    </row>
    <row r="150" spans="2:2" x14ac:dyDescent="0.15">
      <c r="B150" s="36"/>
    </row>
    <row r="151" spans="2:2" x14ac:dyDescent="0.15">
      <c r="B151" s="36"/>
    </row>
    <row r="152" spans="2:2" x14ac:dyDescent="0.15">
      <c r="B152" s="36"/>
    </row>
    <row r="153" spans="2:2" x14ac:dyDescent="0.15">
      <c r="B153" s="36"/>
    </row>
    <row r="154" spans="2:2" x14ac:dyDescent="0.15">
      <c r="B154" s="36"/>
    </row>
    <row r="155" spans="2:2" x14ac:dyDescent="0.15">
      <c r="B155" s="36"/>
    </row>
    <row r="156" spans="2:2" x14ac:dyDescent="0.15">
      <c r="B156" s="36"/>
    </row>
    <row r="157" spans="2:2" x14ac:dyDescent="0.15">
      <c r="B157" s="36"/>
    </row>
    <row r="158" spans="2:2" x14ac:dyDescent="0.15">
      <c r="B158" s="36"/>
    </row>
    <row r="159" spans="2:2" x14ac:dyDescent="0.15">
      <c r="B159" s="36"/>
    </row>
    <row r="160" spans="2:2" x14ac:dyDescent="0.15">
      <c r="B160" s="36"/>
    </row>
    <row r="161" spans="2:2" x14ac:dyDescent="0.15">
      <c r="B161" s="36"/>
    </row>
    <row r="162" spans="2:2" x14ac:dyDescent="0.15">
      <c r="B162" s="36"/>
    </row>
    <row r="163" spans="2:2" x14ac:dyDescent="0.15">
      <c r="B163" s="36"/>
    </row>
    <row r="164" spans="2:2" x14ac:dyDescent="0.15">
      <c r="B164" s="36"/>
    </row>
    <row r="165" spans="2:2" x14ac:dyDescent="0.15">
      <c r="B165" s="36"/>
    </row>
    <row r="166" spans="2:2" x14ac:dyDescent="0.15">
      <c r="B166" s="36"/>
    </row>
    <row r="167" spans="2:2" x14ac:dyDescent="0.15">
      <c r="B167" s="36"/>
    </row>
    <row r="168" spans="2:2" x14ac:dyDescent="0.15">
      <c r="B168" s="36"/>
    </row>
    <row r="169" spans="2:2" x14ac:dyDescent="0.15">
      <c r="B169" s="36"/>
    </row>
    <row r="170" spans="2:2" x14ac:dyDescent="0.15">
      <c r="B170" s="36"/>
    </row>
    <row r="171" spans="2:2" x14ac:dyDescent="0.15">
      <c r="B171" s="36"/>
    </row>
    <row r="172" spans="2:2" x14ac:dyDescent="0.15">
      <c r="B172" s="36"/>
    </row>
    <row r="173" spans="2:2" x14ac:dyDescent="0.15">
      <c r="B173" s="36"/>
    </row>
    <row r="174" spans="2:2" x14ac:dyDescent="0.15">
      <c r="B174" s="36"/>
    </row>
    <row r="175" spans="2:2" x14ac:dyDescent="0.15">
      <c r="B175" s="36"/>
    </row>
    <row r="176" spans="2:2" x14ac:dyDescent="0.15">
      <c r="B176" s="36"/>
    </row>
    <row r="177" spans="2:2" x14ac:dyDescent="0.15">
      <c r="B177" s="36"/>
    </row>
    <row r="178" spans="2:2" x14ac:dyDescent="0.15">
      <c r="B178" s="36"/>
    </row>
    <row r="179" spans="2:2" x14ac:dyDescent="0.15">
      <c r="B179" s="36"/>
    </row>
    <row r="180" spans="2:2" x14ac:dyDescent="0.15">
      <c r="B180" s="36"/>
    </row>
    <row r="181" spans="2:2" x14ac:dyDescent="0.15">
      <c r="B181" s="36"/>
    </row>
    <row r="182" spans="2:2" x14ac:dyDescent="0.15">
      <c r="B182" s="36"/>
    </row>
    <row r="183" spans="2:2" x14ac:dyDescent="0.15">
      <c r="B183" s="36"/>
    </row>
    <row r="184" spans="2:2" x14ac:dyDescent="0.15">
      <c r="B184" s="36"/>
    </row>
    <row r="185" spans="2:2" x14ac:dyDescent="0.15">
      <c r="B185" s="36"/>
    </row>
    <row r="186" spans="2:2" x14ac:dyDescent="0.15">
      <c r="B186" s="36"/>
    </row>
    <row r="187" spans="2:2" x14ac:dyDescent="0.15">
      <c r="B187" s="36"/>
    </row>
    <row r="188" spans="2:2" x14ac:dyDescent="0.15">
      <c r="B188" s="36"/>
    </row>
    <row r="189" spans="2:2" x14ac:dyDescent="0.15">
      <c r="B189" s="36"/>
    </row>
    <row r="190" spans="2:2" x14ac:dyDescent="0.15">
      <c r="B190" s="36"/>
    </row>
    <row r="191" spans="2:2" x14ac:dyDescent="0.15">
      <c r="B191" s="36"/>
    </row>
    <row r="192" spans="2:2" x14ac:dyDescent="0.15">
      <c r="B192" s="36"/>
    </row>
  </sheetData>
  <sheetProtection sheet="1" objects="1" scenarios="1"/>
  <mergeCells count="10">
    <mergeCell ref="C8:C11"/>
    <mergeCell ref="D8:D11"/>
    <mergeCell ref="E8:E11"/>
    <mergeCell ref="F8:F11"/>
    <mergeCell ref="A1:F1"/>
    <mergeCell ref="A2:F2"/>
    <mergeCell ref="A3:F3"/>
    <mergeCell ref="A4:F4"/>
    <mergeCell ref="A5:F5"/>
    <mergeCell ref="A6:F6"/>
  </mergeCells>
  <printOptions horizontalCentered="1"/>
  <pageMargins left="0" right="0" top="0.48" bottom="0.37" header="0.3" footer="0.21"/>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DE2D6-F27D-43E0-A9CF-9F4454B8BAFB}">
  <dimension ref="A1:K192"/>
  <sheetViews>
    <sheetView workbookViewId="0">
      <selection sqref="A1:F1"/>
    </sheetView>
  </sheetViews>
  <sheetFormatPr baseColWidth="10" defaultColWidth="8.83203125" defaultRowHeight="12" x14ac:dyDescent="0.15"/>
  <cols>
    <col min="1" max="1" width="4.83203125" style="3" customWidth="1"/>
    <col min="2" max="2" width="38.83203125" style="1" bestFit="1" customWidth="1"/>
    <col min="3" max="5" width="12.83203125" style="1" customWidth="1"/>
    <col min="6" max="6" width="12.83203125" style="19" customWidth="1"/>
    <col min="7" max="7" width="8.83203125" style="1"/>
    <col min="8" max="8" width="11.1640625" style="1" bestFit="1" customWidth="1"/>
    <col min="9" max="16384" width="8.83203125" style="1"/>
  </cols>
  <sheetData>
    <row r="1" spans="1:6" x14ac:dyDescent="0.15">
      <c r="A1" s="125" t="s">
        <v>0</v>
      </c>
      <c r="B1" s="125"/>
      <c r="C1" s="125"/>
      <c r="D1" s="125"/>
      <c r="E1" s="125"/>
      <c r="F1" s="125"/>
    </row>
    <row r="2" spans="1:6" x14ac:dyDescent="0.15">
      <c r="A2" s="126" t="str">
        <f>'[5]Cover Page'!B12</f>
        <v>Illinois State University</v>
      </c>
      <c r="B2" s="126"/>
      <c r="C2" s="126"/>
      <c r="D2" s="126"/>
      <c r="E2" s="126"/>
      <c r="F2" s="126"/>
    </row>
    <row r="3" spans="1:6" x14ac:dyDescent="0.15">
      <c r="A3" s="125" t="s">
        <v>1</v>
      </c>
      <c r="B3" s="125"/>
      <c r="C3" s="125"/>
      <c r="D3" s="125"/>
      <c r="E3" s="125"/>
      <c r="F3" s="125"/>
    </row>
    <row r="4" spans="1:6" x14ac:dyDescent="0.15">
      <c r="A4" s="126" t="s">
        <v>2</v>
      </c>
      <c r="B4" s="126"/>
      <c r="C4" s="126"/>
      <c r="D4" s="126"/>
      <c r="E4" s="126"/>
      <c r="F4" s="126"/>
    </row>
    <row r="5" spans="1:6" x14ac:dyDescent="0.15">
      <c r="A5" s="125" t="str">
        <f>CSU!A5</f>
        <v>2021</v>
      </c>
      <c r="B5" s="129"/>
      <c r="C5" s="129"/>
      <c r="D5" s="129"/>
      <c r="E5" s="129"/>
      <c r="F5" s="129"/>
    </row>
    <row r="6" spans="1:6" x14ac:dyDescent="0.15">
      <c r="A6" s="128"/>
      <c r="B6" s="128"/>
      <c r="C6" s="128"/>
      <c r="D6" s="128"/>
      <c r="E6" s="128"/>
      <c r="F6" s="128"/>
    </row>
    <row r="7" spans="1:6" ht="13" thickBot="1" x14ac:dyDescent="0.2">
      <c r="A7" s="2" t="s">
        <v>3</v>
      </c>
      <c r="B7" s="2" t="s">
        <v>4</v>
      </c>
      <c r="C7" s="2" t="s">
        <v>5</v>
      </c>
      <c r="D7" s="2" t="s">
        <v>6</v>
      </c>
      <c r="E7" s="2" t="s">
        <v>7</v>
      </c>
      <c r="F7" s="2" t="s">
        <v>8</v>
      </c>
    </row>
    <row r="8" spans="1:6" x14ac:dyDescent="0.15">
      <c r="B8" s="4"/>
      <c r="C8" s="119" t="s">
        <v>9</v>
      </c>
      <c r="D8" s="121" t="s">
        <v>10</v>
      </c>
      <c r="E8" s="121" t="s">
        <v>11</v>
      </c>
      <c r="F8" s="123" t="s">
        <v>12</v>
      </c>
    </row>
    <row r="9" spans="1:6" x14ac:dyDescent="0.15">
      <c r="C9" s="120"/>
      <c r="D9" s="122"/>
      <c r="E9" s="122"/>
      <c r="F9" s="124"/>
    </row>
    <row r="10" spans="1:6" x14ac:dyDescent="0.15">
      <c r="C10" s="120"/>
      <c r="D10" s="122"/>
      <c r="E10" s="122"/>
      <c r="F10" s="124"/>
    </row>
    <row r="11" spans="1:6" ht="13" thickBot="1" x14ac:dyDescent="0.2">
      <c r="B11" s="5" t="s">
        <v>13</v>
      </c>
      <c r="C11" s="120"/>
      <c r="D11" s="122"/>
      <c r="E11" s="122"/>
      <c r="F11" s="124"/>
    </row>
    <row r="12" spans="1:6" x14ac:dyDescent="0.15">
      <c r="A12" s="6">
        <v>1</v>
      </c>
      <c r="B12" s="7" t="s">
        <v>14</v>
      </c>
      <c r="C12" s="8">
        <v>70022</v>
      </c>
      <c r="D12" s="9">
        <v>97589.1</v>
      </c>
      <c r="E12" s="10">
        <v>65871.3</v>
      </c>
      <c r="F12" s="11">
        <v>233482.40000000002</v>
      </c>
    </row>
    <row r="13" spans="1:6" x14ac:dyDescent="0.15">
      <c r="A13" s="12">
        <v>3</v>
      </c>
      <c r="B13" s="13" t="s">
        <v>15</v>
      </c>
      <c r="C13" s="14"/>
      <c r="D13" s="1">
        <v>2697.4</v>
      </c>
      <c r="E13" s="15">
        <v>680.2</v>
      </c>
      <c r="F13" s="16">
        <v>3377.6000000000004</v>
      </c>
    </row>
    <row r="14" spans="1:6" x14ac:dyDescent="0.15">
      <c r="A14" s="12">
        <v>4</v>
      </c>
      <c r="B14" s="13" t="s">
        <v>16</v>
      </c>
      <c r="C14" s="14"/>
      <c r="D14" s="1">
        <v>33519.199999999997</v>
      </c>
      <c r="E14" s="15">
        <v>55423</v>
      </c>
      <c r="F14" s="16">
        <v>88942.2</v>
      </c>
    </row>
    <row r="15" spans="1:6" x14ac:dyDescent="0.15">
      <c r="A15" s="12">
        <v>5</v>
      </c>
      <c r="B15" s="13" t="s">
        <v>17</v>
      </c>
      <c r="C15" s="14"/>
      <c r="D15" s="1">
        <v>882.6</v>
      </c>
      <c r="E15" s="15">
        <v>676.7</v>
      </c>
      <c r="F15" s="16">
        <v>1559.3000000000002</v>
      </c>
    </row>
    <row r="16" spans="1:6" x14ac:dyDescent="0.15">
      <c r="A16" s="12">
        <v>6</v>
      </c>
      <c r="B16" s="13" t="s">
        <v>18</v>
      </c>
      <c r="C16" s="14"/>
      <c r="D16" s="1">
        <v>2056.6</v>
      </c>
      <c r="E16" s="15">
        <v>16487.7</v>
      </c>
      <c r="F16" s="16">
        <v>18544.3</v>
      </c>
    </row>
    <row r="17" spans="1:6" x14ac:dyDescent="0.15">
      <c r="A17" s="12">
        <v>7</v>
      </c>
      <c r="B17" s="13" t="s">
        <v>19</v>
      </c>
      <c r="C17" s="14"/>
      <c r="D17" s="1">
        <v>8979.1</v>
      </c>
      <c r="E17" s="15">
        <v>5771.3</v>
      </c>
      <c r="F17" s="16">
        <v>14750.400000000001</v>
      </c>
    </row>
    <row r="18" spans="1:6" x14ac:dyDescent="0.15">
      <c r="A18" s="12">
        <v>8</v>
      </c>
      <c r="B18" s="13" t="s">
        <v>20</v>
      </c>
      <c r="C18" s="14"/>
      <c r="D18" s="1">
        <v>38703</v>
      </c>
      <c r="E18" s="15">
        <v>88893.8</v>
      </c>
      <c r="F18" s="16">
        <v>127596.8</v>
      </c>
    </row>
    <row r="19" spans="1:6" x14ac:dyDescent="0.15">
      <c r="A19" s="12">
        <v>9</v>
      </c>
      <c r="B19" s="13" t="s">
        <v>21</v>
      </c>
      <c r="C19" s="14"/>
      <c r="D19" s="1">
        <v>825.2</v>
      </c>
      <c r="E19" s="15">
        <v>825.8</v>
      </c>
      <c r="F19" s="16">
        <v>1651</v>
      </c>
    </row>
    <row r="20" spans="1:6" x14ac:dyDescent="0.15">
      <c r="A20" s="12">
        <v>10</v>
      </c>
      <c r="B20" s="13" t="s">
        <v>22</v>
      </c>
      <c r="C20" s="14"/>
      <c r="D20" s="1">
        <v>446.6</v>
      </c>
      <c r="E20" s="15">
        <v>306.89999999999998</v>
      </c>
      <c r="F20" s="16">
        <v>753.5</v>
      </c>
    </row>
    <row r="21" spans="1:6" x14ac:dyDescent="0.15">
      <c r="A21" s="12">
        <v>11</v>
      </c>
      <c r="B21" s="13" t="s">
        <v>23</v>
      </c>
      <c r="C21" s="14"/>
      <c r="E21" s="15"/>
      <c r="F21" s="16">
        <v>0</v>
      </c>
    </row>
    <row r="22" spans="1:6" x14ac:dyDescent="0.15">
      <c r="A22" s="12">
        <v>12</v>
      </c>
      <c r="B22" s="13" t="s">
        <v>24</v>
      </c>
      <c r="C22" s="14"/>
      <c r="D22" s="1">
        <v>14104</v>
      </c>
      <c r="E22" s="15">
        <v>7856</v>
      </c>
      <c r="F22" s="16">
        <v>21960</v>
      </c>
    </row>
    <row r="23" spans="1:6" x14ac:dyDescent="0.15">
      <c r="A23" s="12">
        <v>13</v>
      </c>
      <c r="B23" s="13" t="s">
        <v>25</v>
      </c>
      <c r="C23" s="14"/>
      <c r="E23" s="15">
        <v>1107.9000000000001</v>
      </c>
      <c r="F23" s="16">
        <v>1107.9000000000001</v>
      </c>
    </row>
    <row r="24" spans="1:6" x14ac:dyDescent="0.15">
      <c r="A24" s="12">
        <v>14</v>
      </c>
      <c r="B24" s="13" t="s">
        <v>26</v>
      </c>
      <c r="C24" s="14"/>
      <c r="E24" s="15"/>
      <c r="F24" s="16">
        <v>0</v>
      </c>
    </row>
    <row r="25" spans="1:6" x14ac:dyDescent="0.15">
      <c r="A25" s="12">
        <v>15</v>
      </c>
      <c r="B25" s="13" t="s">
        <v>27</v>
      </c>
      <c r="C25" s="14">
        <v>3078.3</v>
      </c>
      <c r="E25" s="15"/>
      <c r="F25" s="16">
        <v>3078.3</v>
      </c>
    </row>
    <row r="26" spans="1:6" x14ac:dyDescent="0.15">
      <c r="A26" s="12">
        <v>16</v>
      </c>
      <c r="B26" s="17" t="s">
        <v>28</v>
      </c>
      <c r="C26" s="14">
        <v>21.9</v>
      </c>
      <c r="D26" s="19">
        <v>6103.2</v>
      </c>
      <c r="E26" s="20">
        <v>13309.6</v>
      </c>
      <c r="F26" s="16">
        <v>19434.7</v>
      </c>
    </row>
    <row r="27" spans="1:6" x14ac:dyDescent="0.15">
      <c r="A27" s="12">
        <v>17</v>
      </c>
      <c r="B27" s="21" t="s">
        <v>29</v>
      </c>
      <c r="C27" s="22"/>
      <c r="D27" s="23"/>
      <c r="E27" s="24"/>
      <c r="F27" s="16">
        <v>0</v>
      </c>
    </row>
    <row r="28" spans="1:6" x14ac:dyDescent="0.15">
      <c r="A28" s="12">
        <v>18</v>
      </c>
      <c r="B28" s="21" t="s">
        <v>30</v>
      </c>
      <c r="C28" s="22"/>
      <c r="D28" s="23"/>
      <c r="E28" s="24"/>
      <c r="F28" s="16">
        <v>0</v>
      </c>
    </row>
    <row r="29" spans="1:6" x14ac:dyDescent="0.15">
      <c r="A29" s="12">
        <v>19</v>
      </c>
      <c r="B29" s="21" t="s">
        <v>31</v>
      </c>
      <c r="C29" s="22"/>
      <c r="D29" s="23"/>
      <c r="E29" s="24"/>
      <c r="F29" s="16">
        <v>0</v>
      </c>
    </row>
    <row r="30" spans="1:6" x14ac:dyDescent="0.15">
      <c r="A30" s="12">
        <v>20</v>
      </c>
      <c r="B30" s="21" t="s">
        <v>32</v>
      </c>
      <c r="C30" s="22"/>
      <c r="D30" s="23"/>
      <c r="E30" s="24"/>
      <c r="F30" s="16">
        <v>0</v>
      </c>
    </row>
    <row r="31" spans="1:6" x14ac:dyDescent="0.15">
      <c r="A31" s="12">
        <v>21</v>
      </c>
      <c r="B31" s="21" t="s">
        <v>33</v>
      </c>
      <c r="C31" s="22"/>
      <c r="D31" s="23"/>
      <c r="E31" s="24"/>
      <c r="F31" s="16">
        <v>0</v>
      </c>
    </row>
    <row r="32" spans="1:6" x14ac:dyDescent="0.15">
      <c r="A32" s="12">
        <v>22</v>
      </c>
      <c r="B32" s="21" t="s">
        <v>34</v>
      </c>
      <c r="C32" s="22"/>
      <c r="D32" s="23"/>
      <c r="E32" s="24"/>
      <c r="F32" s="16">
        <v>0</v>
      </c>
    </row>
    <row r="33" spans="1:11" x14ac:dyDescent="0.15">
      <c r="A33" s="12">
        <v>23</v>
      </c>
      <c r="B33" s="21" t="s">
        <v>35</v>
      </c>
      <c r="C33" s="22"/>
      <c r="D33" s="23"/>
      <c r="E33" s="24"/>
      <c r="F33" s="16">
        <v>0</v>
      </c>
    </row>
    <row r="34" spans="1:11" x14ac:dyDescent="0.15">
      <c r="A34" s="12">
        <v>24</v>
      </c>
      <c r="B34" s="21" t="s">
        <v>36</v>
      </c>
      <c r="C34" s="22"/>
      <c r="D34" s="23"/>
      <c r="E34" s="24"/>
      <c r="F34" s="16">
        <v>0</v>
      </c>
    </row>
    <row r="35" spans="1:11" x14ac:dyDescent="0.15">
      <c r="A35" s="12">
        <v>25</v>
      </c>
      <c r="B35" s="21" t="s">
        <v>37</v>
      </c>
      <c r="C35" s="22"/>
      <c r="D35" s="23"/>
      <c r="E35" s="24"/>
      <c r="F35" s="16">
        <v>0</v>
      </c>
    </row>
    <row r="36" spans="1:11" x14ac:dyDescent="0.15">
      <c r="A36" s="12">
        <v>26</v>
      </c>
      <c r="B36" s="21" t="s">
        <v>38</v>
      </c>
      <c r="C36" s="22"/>
      <c r="D36" s="23"/>
      <c r="E36" s="24"/>
      <c r="F36" s="16">
        <v>0</v>
      </c>
    </row>
    <row r="37" spans="1:11" x14ac:dyDescent="0.15">
      <c r="A37" s="12">
        <v>27</v>
      </c>
      <c r="B37" s="21" t="s">
        <v>39</v>
      </c>
      <c r="C37" s="22"/>
      <c r="D37" s="23"/>
      <c r="E37" s="24"/>
      <c r="F37" s="16">
        <v>0</v>
      </c>
    </row>
    <row r="38" spans="1:11" x14ac:dyDescent="0.15">
      <c r="A38" s="12">
        <v>28</v>
      </c>
      <c r="B38" s="21" t="s">
        <v>40</v>
      </c>
      <c r="C38" s="22"/>
      <c r="D38" s="23">
        <v>6103.2</v>
      </c>
      <c r="E38" s="24">
        <v>12762.1</v>
      </c>
      <c r="F38" s="16">
        <v>18865.3</v>
      </c>
    </row>
    <row r="39" spans="1:11" x14ac:dyDescent="0.15">
      <c r="A39" s="12">
        <v>29</v>
      </c>
      <c r="B39" s="21" t="s">
        <v>41</v>
      </c>
      <c r="C39" s="22">
        <v>21.9</v>
      </c>
      <c r="D39" s="23"/>
      <c r="E39" s="24"/>
      <c r="F39" s="16">
        <v>21.9</v>
      </c>
    </row>
    <row r="40" spans="1:11" ht="13" thickBot="1" x14ac:dyDescent="0.2">
      <c r="A40" s="25">
        <v>30</v>
      </c>
      <c r="B40" s="26" t="s">
        <v>46</v>
      </c>
      <c r="C40" s="27"/>
      <c r="D40" s="28"/>
      <c r="E40" s="29">
        <v>547.5</v>
      </c>
      <c r="F40" s="30">
        <v>547.5</v>
      </c>
    </row>
    <row r="41" spans="1:11" ht="14" thickTop="1" thickBot="1" x14ac:dyDescent="0.2">
      <c r="A41" s="31">
        <v>99</v>
      </c>
      <c r="B41" s="32" t="s">
        <v>43</v>
      </c>
      <c r="C41" s="33">
        <v>73122.2</v>
      </c>
      <c r="D41" s="34">
        <v>205906.00000000006</v>
      </c>
      <c r="E41" s="34">
        <v>257210.19999999998</v>
      </c>
      <c r="F41" s="35">
        <v>536238.4</v>
      </c>
      <c r="K41" s="1" t="s">
        <v>47</v>
      </c>
    </row>
    <row r="42" spans="1:11" x14ac:dyDescent="0.15">
      <c r="B42" s="36"/>
      <c r="C42" s="37"/>
      <c r="D42" s="37"/>
      <c r="E42" s="37"/>
    </row>
    <row r="43" spans="1:11" x14ac:dyDescent="0.15">
      <c r="B43" s="36"/>
      <c r="C43" s="37"/>
      <c r="D43" s="37"/>
      <c r="E43" s="37"/>
      <c r="F43" s="38"/>
    </row>
    <row r="44" spans="1:11" x14ac:dyDescent="0.15">
      <c r="B44" s="36"/>
      <c r="C44" s="37"/>
      <c r="D44" s="37"/>
      <c r="E44" s="37"/>
      <c r="F44" s="38"/>
    </row>
    <row r="45" spans="1:11" x14ac:dyDescent="0.15">
      <c r="B45" s="36"/>
      <c r="C45" s="37"/>
      <c r="D45" s="37"/>
      <c r="E45" s="37"/>
      <c r="F45" s="38"/>
    </row>
    <row r="46" spans="1:11" x14ac:dyDescent="0.15">
      <c r="B46" s="36"/>
      <c r="C46" s="37"/>
      <c r="D46" s="37"/>
      <c r="E46" s="37"/>
      <c r="F46" s="38"/>
    </row>
    <row r="47" spans="1:11" x14ac:dyDescent="0.15">
      <c r="B47" s="36"/>
      <c r="C47" s="37"/>
      <c r="D47" s="37"/>
      <c r="E47" s="37"/>
      <c r="F47" s="38"/>
    </row>
    <row r="48" spans="1:11" x14ac:dyDescent="0.15">
      <c r="B48" s="36"/>
      <c r="C48" s="37"/>
      <c r="D48" s="37"/>
      <c r="E48" s="37"/>
      <c r="F48" s="38"/>
    </row>
    <row r="49" spans="2:6" x14ac:dyDescent="0.15">
      <c r="B49" s="36"/>
      <c r="C49" s="37"/>
      <c r="D49" s="37"/>
      <c r="E49" s="37"/>
      <c r="F49" s="38"/>
    </row>
    <row r="50" spans="2:6" x14ac:dyDescent="0.15">
      <c r="B50" s="36"/>
      <c r="C50" s="37"/>
      <c r="D50" s="37"/>
      <c r="E50" s="37"/>
      <c r="F50" s="38"/>
    </row>
    <row r="51" spans="2:6" x14ac:dyDescent="0.15">
      <c r="B51" s="36"/>
      <c r="C51" s="37"/>
      <c r="D51" s="37"/>
      <c r="E51" s="37"/>
      <c r="F51" s="38"/>
    </row>
    <row r="52" spans="2:6" x14ac:dyDescent="0.15">
      <c r="B52" s="36"/>
      <c r="C52" s="37"/>
      <c r="D52" s="37"/>
      <c r="E52" s="37"/>
      <c r="F52" s="38"/>
    </row>
    <row r="53" spans="2:6" x14ac:dyDescent="0.15">
      <c r="B53" s="36"/>
      <c r="C53" s="37"/>
      <c r="D53" s="37"/>
      <c r="E53" s="37"/>
      <c r="F53" s="38"/>
    </row>
    <row r="54" spans="2:6" x14ac:dyDescent="0.15">
      <c r="B54" s="36"/>
      <c r="C54" s="37"/>
      <c r="D54" s="37"/>
      <c r="E54" s="37"/>
      <c r="F54" s="38"/>
    </row>
    <row r="55" spans="2:6" x14ac:dyDescent="0.15">
      <c r="B55" s="36"/>
      <c r="C55" s="37"/>
      <c r="D55" s="37"/>
      <c r="E55" s="37"/>
      <c r="F55" s="38"/>
    </row>
    <row r="56" spans="2:6" x14ac:dyDescent="0.15">
      <c r="B56" s="36"/>
      <c r="C56" s="37"/>
      <c r="D56" s="37"/>
      <c r="E56" s="37"/>
      <c r="F56" s="38"/>
    </row>
    <row r="57" spans="2:6" x14ac:dyDescent="0.15">
      <c r="B57" s="36"/>
      <c r="C57" s="37"/>
      <c r="D57" s="37"/>
      <c r="E57" s="37"/>
      <c r="F57" s="38"/>
    </row>
    <row r="58" spans="2:6" x14ac:dyDescent="0.15">
      <c r="B58" s="36"/>
      <c r="C58" s="37"/>
      <c r="D58" s="37"/>
      <c r="E58" s="37"/>
      <c r="F58" s="38"/>
    </row>
    <row r="59" spans="2:6" x14ac:dyDescent="0.15">
      <c r="B59" s="36"/>
      <c r="C59" s="37"/>
      <c r="D59" s="37"/>
      <c r="E59" s="37"/>
      <c r="F59" s="38"/>
    </row>
    <row r="60" spans="2:6" x14ac:dyDescent="0.15">
      <c r="B60" s="36"/>
      <c r="C60" s="37"/>
      <c r="D60" s="37"/>
      <c r="E60" s="37"/>
      <c r="F60" s="38"/>
    </row>
    <row r="61" spans="2:6" x14ac:dyDescent="0.15">
      <c r="B61" s="36"/>
      <c r="C61" s="37"/>
      <c r="D61" s="37"/>
      <c r="E61" s="37"/>
      <c r="F61" s="38"/>
    </row>
    <row r="62" spans="2:6" x14ac:dyDescent="0.15">
      <c r="B62" s="36"/>
      <c r="C62" s="37"/>
      <c r="D62" s="37"/>
      <c r="E62" s="37"/>
      <c r="F62" s="38"/>
    </row>
    <row r="63" spans="2:6" x14ac:dyDescent="0.15">
      <c r="B63" s="36"/>
      <c r="C63" s="37"/>
      <c r="D63" s="37"/>
      <c r="E63" s="37"/>
      <c r="F63" s="38"/>
    </row>
    <row r="64" spans="2:6" x14ac:dyDescent="0.15">
      <c r="B64" s="36"/>
      <c r="C64" s="37"/>
      <c r="D64" s="37"/>
      <c r="E64" s="37"/>
      <c r="F64" s="38"/>
    </row>
    <row r="65" spans="2:6" x14ac:dyDescent="0.15">
      <c r="B65" s="36"/>
      <c r="C65" s="37"/>
      <c r="D65" s="37"/>
      <c r="E65" s="37"/>
      <c r="F65" s="38"/>
    </row>
    <row r="66" spans="2:6" x14ac:dyDescent="0.15">
      <c r="B66" s="36"/>
      <c r="C66" s="37"/>
      <c r="D66" s="37"/>
      <c r="E66" s="37"/>
      <c r="F66" s="38"/>
    </row>
    <row r="67" spans="2:6" x14ac:dyDescent="0.15">
      <c r="B67" s="36"/>
      <c r="C67" s="37"/>
      <c r="D67" s="37"/>
      <c r="E67" s="37"/>
      <c r="F67" s="38"/>
    </row>
    <row r="68" spans="2:6" x14ac:dyDescent="0.15">
      <c r="B68" s="36"/>
      <c r="C68" s="37"/>
      <c r="D68" s="37"/>
      <c r="E68" s="37"/>
      <c r="F68" s="38"/>
    </row>
    <row r="69" spans="2:6" x14ac:dyDescent="0.15">
      <c r="B69" s="36"/>
      <c r="C69" s="37"/>
      <c r="D69" s="37"/>
      <c r="E69" s="37"/>
      <c r="F69" s="38"/>
    </row>
    <row r="70" spans="2:6" x14ac:dyDescent="0.15">
      <c r="B70" s="36"/>
      <c r="C70" s="37"/>
      <c r="D70" s="37"/>
      <c r="E70" s="37"/>
      <c r="F70" s="38"/>
    </row>
    <row r="71" spans="2:6" x14ac:dyDescent="0.15">
      <c r="B71" s="36"/>
      <c r="C71" s="37"/>
      <c r="D71" s="37"/>
      <c r="E71" s="37"/>
      <c r="F71" s="38"/>
    </row>
    <row r="72" spans="2:6" x14ac:dyDescent="0.15">
      <c r="B72" s="36"/>
      <c r="C72" s="37"/>
      <c r="D72" s="37"/>
      <c r="E72" s="37"/>
      <c r="F72" s="38"/>
    </row>
    <row r="73" spans="2:6" x14ac:dyDescent="0.15">
      <c r="B73" s="36"/>
      <c r="C73" s="37"/>
      <c r="D73" s="37"/>
      <c r="E73" s="37"/>
      <c r="F73" s="38"/>
    </row>
    <row r="74" spans="2:6" x14ac:dyDescent="0.15">
      <c r="B74" s="36"/>
      <c r="C74" s="37"/>
      <c r="D74" s="37"/>
      <c r="E74" s="37"/>
      <c r="F74" s="38"/>
    </row>
    <row r="75" spans="2:6" x14ac:dyDescent="0.15">
      <c r="B75" s="36"/>
      <c r="C75" s="37"/>
      <c r="D75" s="37"/>
      <c r="E75" s="37"/>
      <c r="F75" s="38"/>
    </row>
    <row r="76" spans="2:6" x14ac:dyDescent="0.15">
      <c r="B76" s="36"/>
      <c r="C76" s="37"/>
      <c r="D76" s="37"/>
      <c r="E76" s="37"/>
      <c r="F76" s="38"/>
    </row>
    <row r="77" spans="2:6" x14ac:dyDescent="0.15">
      <c r="B77" s="36"/>
      <c r="C77" s="37"/>
      <c r="D77" s="37"/>
      <c r="E77" s="37"/>
      <c r="F77" s="38"/>
    </row>
    <row r="78" spans="2:6" x14ac:dyDescent="0.15">
      <c r="B78" s="36"/>
      <c r="C78" s="37"/>
      <c r="D78" s="37"/>
      <c r="E78" s="37"/>
      <c r="F78" s="38"/>
    </row>
    <row r="79" spans="2:6" x14ac:dyDescent="0.15">
      <c r="B79" s="36"/>
      <c r="C79" s="37"/>
      <c r="D79" s="37"/>
      <c r="E79" s="37"/>
      <c r="F79" s="38"/>
    </row>
    <row r="80" spans="2:6" x14ac:dyDescent="0.15">
      <c r="B80" s="36"/>
      <c r="C80" s="37"/>
      <c r="D80" s="37"/>
      <c r="E80" s="37"/>
      <c r="F80" s="38"/>
    </row>
    <row r="81" spans="2:6" x14ac:dyDescent="0.15">
      <c r="B81" s="36"/>
      <c r="C81" s="37"/>
      <c r="D81" s="37"/>
      <c r="E81" s="37"/>
      <c r="F81" s="38"/>
    </row>
    <row r="82" spans="2:6" x14ac:dyDescent="0.15">
      <c r="B82" s="36"/>
      <c r="C82" s="37"/>
      <c r="D82" s="37"/>
      <c r="E82" s="37"/>
      <c r="F82" s="38"/>
    </row>
    <row r="83" spans="2:6" x14ac:dyDescent="0.15">
      <c r="B83" s="36"/>
      <c r="C83" s="37"/>
      <c r="D83" s="37"/>
      <c r="E83" s="37"/>
      <c r="F83" s="38"/>
    </row>
    <row r="84" spans="2:6" x14ac:dyDescent="0.15">
      <c r="B84" s="36"/>
      <c r="C84" s="37"/>
      <c r="D84" s="37"/>
      <c r="E84" s="37"/>
      <c r="F84" s="38"/>
    </row>
    <row r="85" spans="2:6" x14ac:dyDescent="0.15">
      <c r="B85" s="36"/>
      <c r="C85" s="37"/>
      <c r="D85" s="37"/>
      <c r="E85" s="37"/>
      <c r="F85" s="38"/>
    </row>
    <row r="86" spans="2:6" x14ac:dyDescent="0.15">
      <c r="B86" s="36"/>
      <c r="C86" s="37"/>
      <c r="D86" s="37"/>
      <c r="E86" s="37"/>
      <c r="F86" s="38"/>
    </row>
    <row r="87" spans="2:6" x14ac:dyDescent="0.15">
      <c r="B87" s="36"/>
      <c r="C87" s="37"/>
      <c r="D87" s="37"/>
      <c r="E87" s="37"/>
      <c r="F87" s="38"/>
    </row>
    <row r="88" spans="2:6" x14ac:dyDescent="0.15">
      <c r="B88" s="36"/>
      <c r="C88" s="37"/>
      <c r="D88" s="37"/>
      <c r="E88" s="37"/>
      <c r="F88" s="38"/>
    </row>
    <row r="89" spans="2:6" x14ac:dyDescent="0.15">
      <c r="B89" s="36"/>
      <c r="C89" s="37"/>
      <c r="D89" s="37"/>
      <c r="E89" s="37"/>
      <c r="F89" s="38"/>
    </row>
    <row r="90" spans="2:6" x14ac:dyDescent="0.15">
      <c r="B90" s="36"/>
      <c r="C90" s="37"/>
      <c r="D90" s="37"/>
      <c r="E90" s="37"/>
      <c r="F90" s="38"/>
    </row>
    <row r="91" spans="2:6" x14ac:dyDescent="0.15">
      <c r="B91" s="36"/>
      <c r="C91" s="37"/>
      <c r="D91" s="37"/>
      <c r="E91" s="37"/>
      <c r="F91" s="38"/>
    </row>
    <row r="92" spans="2:6" x14ac:dyDescent="0.15">
      <c r="B92" s="36"/>
      <c r="C92" s="37"/>
      <c r="D92" s="37"/>
      <c r="E92" s="37"/>
      <c r="F92" s="38"/>
    </row>
    <row r="93" spans="2:6" x14ac:dyDescent="0.15">
      <c r="B93" s="36"/>
      <c r="C93" s="37"/>
      <c r="D93" s="37"/>
      <c r="E93" s="37"/>
      <c r="F93" s="38"/>
    </row>
    <row r="94" spans="2:6" x14ac:dyDescent="0.15">
      <c r="B94" s="36"/>
      <c r="C94" s="37"/>
      <c r="D94" s="37"/>
      <c r="E94" s="37"/>
      <c r="F94" s="38"/>
    </row>
    <row r="95" spans="2:6" x14ac:dyDescent="0.15">
      <c r="B95" s="36"/>
      <c r="C95" s="37"/>
      <c r="D95" s="37"/>
      <c r="E95" s="37"/>
      <c r="F95" s="38"/>
    </row>
    <row r="96" spans="2:6" x14ac:dyDescent="0.15">
      <c r="B96" s="36"/>
      <c r="C96" s="37"/>
      <c r="D96" s="37"/>
      <c r="E96" s="37"/>
      <c r="F96" s="38"/>
    </row>
    <row r="97" spans="2:6" x14ac:dyDescent="0.15">
      <c r="B97" s="36"/>
      <c r="C97" s="37"/>
      <c r="D97" s="37"/>
      <c r="E97" s="37"/>
      <c r="F97" s="38"/>
    </row>
    <row r="98" spans="2:6" x14ac:dyDescent="0.15">
      <c r="B98" s="36"/>
      <c r="C98" s="37"/>
      <c r="D98" s="37"/>
      <c r="E98" s="37"/>
      <c r="F98" s="38"/>
    </row>
    <row r="99" spans="2:6" x14ac:dyDescent="0.15">
      <c r="B99" s="36"/>
      <c r="C99" s="37"/>
      <c r="D99" s="37"/>
      <c r="E99" s="37"/>
      <c r="F99" s="38"/>
    </row>
    <row r="100" spans="2:6" x14ac:dyDescent="0.15">
      <c r="B100" s="36"/>
      <c r="C100" s="37"/>
      <c r="D100" s="37"/>
      <c r="E100" s="37"/>
      <c r="F100" s="38"/>
    </row>
    <row r="101" spans="2:6" x14ac:dyDescent="0.15">
      <c r="B101" s="36"/>
      <c r="C101" s="37"/>
      <c r="D101" s="37"/>
      <c r="E101" s="37"/>
      <c r="F101" s="38"/>
    </row>
    <row r="102" spans="2:6" x14ac:dyDescent="0.15">
      <c r="B102" s="36"/>
      <c r="C102" s="37"/>
      <c r="D102" s="37"/>
      <c r="E102" s="37"/>
      <c r="F102" s="38"/>
    </row>
    <row r="103" spans="2:6" x14ac:dyDescent="0.15">
      <c r="B103" s="36"/>
      <c r="C103" s="37"/>
      <c r="D103" s="37"/>
      <c r="E103" s="37"/>
      <c r="F103" s="38"/>
    </row>
    <row r="104" spans="2:6" x14ac:dyDescent="0.15">
      <c r="B104" s="36"/>
      <c r="C104" s="37"/>
      <c r="D104" s="37"/>
      <c r="E104" s="37"/>
      <c r="F104" s="38"/>
    </row>
    <row r="105" spans="2:6" x14ac:dyDescent="0.15">
      <c r="B105" s="36"/>
      <c r="C105" s="37"/>
      <c r="D105" s="37"/>
      <c r="E105" s="37"/>
      <c r="F105" s="38"/>
    </row>
    <row r="106" spans="2:6" x14ac:dyDescent="0.15">
      <c r="B106" s="36"/>
      <c r="C106" s="37"/>
      <c r="D106" s="37"/>
      <c r="E106" s="37"/>
      <c r="F106" s="38"/>
    </row>
    <row r="107" spans="2:6" x14ac:dyDescent="0.15">
      <c r="B107" s="36"/>
      <c r="C107" s="37"/>
      <c r="D107" s="37"/>
      <c r="E107" s="37"/>
      <c r="F107" s="38"/>
    </row>
    <row r="108" spans="2:6" x14ac:dyDescent="0.15">
      <c r="B108" s="36"/>
      <c r="C108" s="36"/>
      <c r="D108" s="36"/>
      <c r="E108" s="36"/>
      <c r="F108" s="39"/>
    </row>
    <row r="109" spans="2:6" x14ac:dyDescent="0.15">
      <c r="B109" s="36"/>
      <c r="C109" s="36"/>
      <c r="D109" s="36"/>
      <c r="E109" s="36"/>
      <c r="F109" s="39"/>
    </row>
    <row r="110" spans="2:6" x14ac:dyDescent="0.15">
      <c r="B110" s="36"/>
      <c r="C110" s="36"/>
      <c r="D110" s="36"/>
      <c r="E110" s="36"/>
      <c r="F110" s="39"/>
    </row>
    <row r="111" spans="2:6" x14ac:dyDescent="0.15">
      <c r="B111" s="36"/>
      <c r="C111" s="36"/>
      <c r="D111" s="36"/>
      <c r="E111" s="36"/>
      <c r="F111" s="39"/>
    </row>
    <row r="112" spans="2:6" x14ac:dyDescent="0.15">
      <c r="B112" s="36"/>
      <c r="C112" s="36"/>
      <c r="D112" s="36"/>
      <c r="E112" s="36"/>
      <c r="F112" s="39"/>
    </row>
    <row r="113" spans="2:6" x14ac:dyDescent="0.15">
      <c r="B113" s="36"/>
      <c r="C113" s="36"/>
      <c r="D113" s="36"/>
      <c r="E113" s="36"/>
      <c r="F113" s="39"/>
    </row>
    <row r="114" spans="2:6" x14ac:dyDescent="0.15">
      <c r="B114" s="36"/>
      <c r="C114" s="36"/>
      <c r="D114" s="36"/>
      <c r="E114" s="36"/>
      <c r="F114" s="39"/>
    </row>
    <row r="115" spans="2:6" x14ac:dyDescent="0.15">
      <c r="B115" s="36"/>
      <c r="C115" s="36"/>
      <c r="D115" s="36"/>
      <c r="E115" s="36"/>
      <c r="F115" s="39"/>
    </row>
    <row r="116" spans="2:6" x14ac:dyDescent="0.15">
      <c r="B116" s="36"/>
      <c r="C116" s="36"/>
      <c r="D116" s="36"/>
      <c r="E116" s="36"/>
      <c r="F116" s="39"/>
    </row>
    <row r="117" spans="2:6" x14ac:dyDescent="0.15">
      <c r="B117" s="36"/>
      <c r="C117" s="36"/>
      <c r="D117" s="36"/>
      <c r="E117" s="36"/>
      <c r="F117" s="39"/>
    </row>
    <row r="118" spans="2:6" x14ac:dyDescent="0.15">
      <c r="B118" s="36"/>
      <c r="C118" s="36"/>
      <c r="D118" s="36"/>
      <c r="E118" s="36"/>
      <c r="F118" s="39"/>
    </row>
    <row r="119" spans="2:6" x14ac:dyDescent="0.15">
      <c r="B119" s="36"/>
      <c r="C119" s="36"/>
      <c r="D119" s="36"/>
      <c r="E119" s="36"/>
      <c r="F119" s="39"/>
    </row>
    <row r="120" spans="2:6" x14ac:dyDescent="0.15">
      <c r="B120" s="36"/>
      <c r="C120" s="36"/>
      <c r="D120" s="36"/>
      <c r="E120" s="36"/>
      <c r="F120" s="39"/>
    </row>
    <row r="121" spans="2:6" x14ac:dyDescent="0.15">
      <c r="B121" s="36"/>
      <c r="C121" s="36"/>
      <c r="D121" s="36"/>
      <c r="E121" s="36"/>
      <c r="F121" s="39"/>
    </row>
    <row r="122" spans="2:6" x14ac:dyDescent="0.15">
      <c r="B122" s="36"/>
      <c r="C122" s="36"/>
      <c r="D122" s="36"/>
      <c r="E122" s="36"/>
      <c r="F122" s="39"/>
    </row>
    <row r="123" spans="2:6" x14ac:dyDescent="0.15">
      <c r="B123" s="36"/>
      <c r="C123" s="36"/>
      <c r="D123" s="36"/>
      <c r="E123" s="36"/>
      <c r="F123" s="39"/>
    </row>
    <row r="124" spans="2:6" x14ac:dyDescent="0.15">
      <c r="B124" s="36"/>
      <c r="C124" s="36"/>
      <c r="D124" s="36"/>
      <c r="E124" s="36"/>
      <c r="F124" s="39"/>
    </row>
    <row r="125" spans="2:6" x14ac:dyDescent="0.15">
      <c r="B125" s="36"/>
      <c r="C125" s="36"/>
      <c r="D125" s="36"/>
      <c r="E125" s="36"/>
      <c r="F125" s="39"/>
    </row>
    <row r="126" spans="2:6" x14ac:dyDescent="0.15">
      <c r="B126" s="36"/>
      <c r="C126" s="36"/>
      <c r="D126" s="36"/>
      <c r="E126" s="36"/>
      <c r="F126" s="39"/>
    </row>
    <row r="127" spans="2:6" x14ac:dyDescent="0.15">
      <c r="B127" s="36"/>
      <c r="C127" s="36"/>
      <c r="D127" s="36"/>
      <c r="E127" s="36"/>
      <c r="F127" s="39"/>
    </row>
    <row r="128" spans="2:6" x14ac:dyDescent="0.15">
      <c r="B128" s="36"/>
      <c r="C128" s="36"/>
      <c r="D128" s="36"/>
      <c r="E128" s="36"/>
      <c r="F128" s="39"/>
    </row>
    <row r="129" spans="2:6" x14ac:dyDescent="0.15">
      <c r="B129" s="36"/>
      <c r="C129" s="36"/>
      <c r="D129" s="36"/>
      <c r="E129" s="36"/>
      <c r="F129" s="39"/>
    </row>
    <row r="130" spans="2:6" x14ac:dyDescent="0.15">
      <c r="B130" s="36"/>
      <c r="C130" s="36"/>
      <c r="D130" s="36"/>
      <c r="E130" s="36"/>
      <c r="F130" s="39"/>
    </row>
    <row r="131" spans="2:6" x14ac:dyDescent="0.15">
      <c r="B131" s="36"/>
      <c r="C131" s="36"/>
      <c r="D131" s="36"/>
      <c r="E131" s="36"/>
      <c r="F131" s="39"/>
    </row>
    <row r="132" spans="2:6" x14ac:dyDescent="0.15">
      <c r="B132" s="36"/>
      <c r="C132" s="36"/>
      <c r="D132" s="36"/>
      <c r="E132" s="36"/>
      <c r="F132" s="39"/>
    </row>
    <row r="133" spans="2:6" x14ac:dyDescent="0.15">
      <c r="B133" s="36"/>
      <c r="C133" s="36"/>
      <c r="D133" s="36"/>
      <c r="E133" s="36"/>
      <c r="F133" s="39"/>
    </row>
    <row r="134" spans="2:6" x14ac:dyDescent="0.15">
      <c r="B134" s="36"/>
      <c r="C134" s="36"/>
      <c r="D134" s="36"/>
      <c r="E134" s="36"/>
      <c r="F134" s="39"/>
    </row>
    <row r="135" spans="2:6" x14ac:dyDescent="0.15">
      <c r="B135" s="36"/>
      <c r="C135" s="36"/>
      <c r="D135" s="36"/>
      <c r="E135" s="36"/>
      <c r="F135" s="39"/>
    </row>
    <row r="136" spans="2:6" x14ac:dyDescent="0.15">
      <c r="B136" s="36"/>
      <c r="C136" s="36"/>
      <c r="D136" s="36"/>
      <c r="E136" s="36"/>
      <c r="F136" s="39"/>
    </row>
    <row r="137" spans="2:6" x14ac:dyDescent="0.15">
      <c r="B137" s="36"/>
    </row>
    <row r="138" spans="2:6" x14ac:dyDescent="0.15">
      <c r="B138" s="36"/>
    </row>
    <row r="139" spans="2:6" x14ac:dyDescent="0.15">
      <c r="B139" s="36"/>
    </row>
    <row r="140" spans="2:6" x14ac:dyDescent="0.15">
      <c r="B140" s="36"/>
    </row>
    <row r="141" spans="2:6" x14ac:dyDescent="0.15">
      <c r="B141" s="36"/>
    </row>
    <row r="142" spans="2:6" x14ac:dyDescent="0.15">
      <c r="B142" s="36"/>
    </row>
    <row r="143" spans="2:6" x14ac:dyDescent="0.15">
      <c r="B143" s="36"/>
    </row>
    <row r="144" spans="2:6" x14ac:dyDescent="0.15">
      <c r="B144" s="36"/>
    </row>
    <row r="145" spans="2:2" x14ac:dyDescent="0.15">
      <c r="B145" s="36"/>
    </row>
    <row r="146" spans="2:2" x14ac:dyDescent="0.15">
      <c r="B146" s="36"/>
    </row>
    <row r="147" spans="2:2" x14ac:dyDescent="0.15">
      <c r="B147" s="36"/>
    </row>
    <row r="148" spans="2:2" x14ac:dyDescent="0.15">
      <c r="B148" s="36"/>
    </row>
    <row r="149" spans="2:2" x14ac:dyDescent="0.15">
      <c r="B149" s="36"/>
    </row>
    <row r="150" spans="2:2" x14ac:dyDescent="0.15">
      <c r="B150" s="36"/>
    </row>
    <row r="151" spans="2:2" x14ac:dyDescent="0.15">
      <c r="B151" s="36"/>
    </row>
    <row r="152" spans="2:2" x14ac:dyDescent="0.15">
      <c r="B152" s="36"/>
    </row>
    <row r="153" spans="2:2" x14ac:dyDescent="0.15">
      <c r="B153" s="36"/>
    </row>
    <row r="154" spans="2:2" x14ac:dyDescent="0.15">
      <c r="B154" s="36"/>
    </row>
    <row r="155" spans="2:2" x14ac:dyDescent="0.15">
      <c r="B155" s="36"/>
    </row>
    <row r="156" spans="2:2" x14ac:dyDescent="0.15">
      <c r="B156" s="36"/>
    </row>
    <row r="157" spans="2:2" x14ac:dyDescent="0.15">
      <c r="B157" s="36"/>
    </row>
    <row r="158" spans="2:2" x14ac:dyDescent="0.15">
      <c r="B158" s="36"/>
    </row>
    <row r="159" spans="2:2" x14ac:dyDescent="0.15">
      <c r="B159" s="36"/>
    </row>
    <row r="160" spans="2:2" x14ac:dyDescent="0.15">
      <c r="B160" s="36"/>
    </row>
    <row r="161" spans="2:2" x14ac:dyDescent="0.15">
      <c r="B161" s="36"/>
    </row>
    <row r="162" spans="2:2" x14ac:dyDescent="0.15">
      <c r="B162" s="36"/>
    </row>
    <row r="163" spans="2:2" x14ac:dyDescent="0.15">
      <c r="B163" s="36"/>
    </row>
    <row r="164" spans="2:2" x14ac:dyDescent="0.15">
      <c r="B164" s="36"/>
    </row>
    <row r="165" spans="2:2" x14ac:dyDescent="0.15">
      <c r="B165" s="36"/>
    </row>
    <row r="166" spans="2:2" x14ac:dyDescent="0.15">
      <c r="B166" s="36"/>
    </row>
    <row r="167" spans="2:2" x14ac:dyDescent="0.15">
      <c r="B167" s="36"/>
    </row>
    <row r="168" spans="2:2" x14ac:dyDescent="0.15">
      <c r="B168" s="36"/>
    </row>
    <row r="169" spans="2:2" x14ac:dyDescent="0.15">
      <c r="B169" s="36"/>
    </row>
    <row r="170" spans="2:2" x14ac:dyDescent="0.15">
      <c r="B170" s="36"/>
    </row>
    <row r="171" spans="2:2" x14ac:dyDescent="0.15">
      <c r="B171" s="36"/>
    </row>
    <row r="172" spans="2:2" x14ac:dyDescent="0.15">
      <c r="B172" s="36"/>
    </row>
    <row r="173" spans="2:2" x14ac:dyDescent="0.15">
      <c r="B173" s="36"/>
    </row>
    <row r="174" spans="2:2" x14ac:dyDescent="0.15">
      <c r="B174" s="36"/>
    </row>
    <row r="175" spans="2:2" x14ac:dyDescent="0.15">
      <c r="B175" s="36"/>
    </row>
    <row r="176" spans="2:2" x14ac:dyDescent="0.15">
      <c r="B176" s="36"/>
    </row>
    <row r="177" spans="2:2" x14ac:dyDescent="0.15">
      <c r="B177" s="36"/>
    </row>
    <row r="178" spans="2:2" x14ac:dyDescent="0.15">
      <c r="B178" s="36"/>
    </row>
    <row r="179" spans="2:2" x14ac:dyDescent="0.15">
      <c r="B179" s="36"/>
    </row>
    <row r="180" spans="2:2" x14ac:dyDescent="0.15">
      <c r="B180" s="36"/>
    </row>
    <row r="181" spans="2:2" x14ac:dyDescent="0.15">
      <c r="B181" s="36"/>
    </row>
    <row r="182" spans="2:2" x14ac:dyDescent="0.15">
      <c r="B182" s="36"/>
    </row>
    <row r="183" spans="2:2" x14ac:dyDescent="0.15">
      <c r="B183" s="36"/>
    </row>
    <row r="184" spans="2:2" x14ac:dyDescent="0.15">
      <c r="B184" s="36"/>
    </row>
    <row r="185" spans="2:2" x14ac:dyDescent="0.15">
      <c r="B185" s="36"/>
    </row>
    <row r="186" spans="2:2" x14ac:dyDescent="0.15">
      <c r="B186" s="36"/>
    </row>
    <row r="187" spans="2:2" x14ac:dyDescent="0.15">
      <c r="B187" s="36"/>
    </row>
    <row r="188" spans="2:2" x14ac:dyDescent="0.15">
      <c r="B188" s="36"/>
    </row>
    <row r="189" spans="2:2" x14ac:dyDescent="0.15">
      <c r="B189" s="36"/>
    </row>
    <row r="190" spans="2:2" x14ac:dyDescent="0.15">
      <c r="B190" s="36"/>
    </row>
    <row r="191" spans="2:2" x14ac:dyDescent="0.15">
      <c r="B191" s="36"/>
    </row>
    <row r="192" spans="2:2" x14ac:dyDescent="0.15">
      <c r="B192" s="36"/>
    </row>
  </sheetData>
  <sheetProtection sheet="1" objects="1" scenarios="1"/>
  <mergeCells count="10">
    <mergeCell ref="C8:C11"/>
    <mergeCell ref="D8:D11"/>
    <mergeCell ref="E8:E11"/>
    <mergeCell ref="F8:F11"/>
    <mergeCell ref="A1:F1"/>
    <mergeCell ref="A2:F2"/>
    <mergeCell ref="A3:F3"/>
    <mergeCell ref="A4:F4"/>
    <mergeCell ref="A5:F5"/>
    <mergeCell ref="A6:F6"/>
  </mergeCells>
  <printOptions horizontalCentered="1"/>
  <pageMargins left="0.25" right="0.25" top="0.48" bottom="0.37" header="0.3" footer="0.21"/>
  <pageSetup scale="9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C66CF-EAAC-4566-9C67-87638914211D}">
  <dimension ref="A1:F192"/>
  <sheetViews>
    <sheetView workbookViewId="0">
      <selection sqref="A1:F1"/>
    </sheetView>
  </sheetViews>
  <sheetFormatPr baseColWidth="10" defaultColWidth="8.83203125" defaultRowHeight="12" x14ac:dyDescent="0.15"/>
  <cols>
    <col min="1" max="1" width="4.83203125" style="3" customWidth="1"/>
    <col min="2" max="2" width="38.83203125" style="1" bestFit="1" customWidth="1"/>
    <col min="3" max="5" width="12.83203125" style="1" customWidth="1"/>
    <col min="6" max="6" width="12.83203125" style="19" customWidth="1"/>
    <col min="7" max="7" width="8.83203125" style="1"/>
    <col min="8" max="8" width="11.1640625" style="1" bestFit="1" customWidth="1"/>
    <col min="9" max="16384" width="8.83203125" style="1"/>
  </cols>
  <sheetData>
    <row r="1" spans="1:6" x14ac:dyDescent="0.15">
      <c r="A1" s="125" t="s">
        <v>0</v>
      </c>
      <c r="B1" s="125"/>
      <c r="C1" s="125"/>
      <c r="D1" s="125"/>
      <c r="E1" s="125"/>
      <c r="F1" s="125"/>
    </row>
    <row r="2" spans="1:6" x14ac:dyDescent="0.15">
      <c r="A2" s="126" t="str">
        <f>'[6]Cover Page'!B12</f>
        <v>Northeastern Illinois University</v>
      </c>
      <c r="B2" s="126"/>
      <c r="C2" s="126"/>
      <c r="D2" s="126"/>
      <c r="E2" s="126"/>
      <c r="F2" s="126"/>
    </row>
    <row r="3" spans="1:6" x14ac:dyDescent="0.15">
      <c r="A3" s="125" t="s">
        <v>1</v>
      </c>
      <c r="B3" s="125"/>
      <c r="C3" s="125"/>
      <c r="D3" s="125"/>
      <c r="E3" s="125"/>
      <c r="F3" s="125"/>
    </row>
    <row r="4" spans="1:6" x14ac:dyDescent="0.15">
      <c r="A4" s="126" t="s">
        <v>2</v>
      </c>
      <c r="B4" s="126"/>
      <c r="C4" s="126"/>
      <c r="D4" s="126"/>
      <c r="E4" s="126"/>
      <c r="F4" s="126"/>
    </row>
    <row r="5" spans="1:6" x14ac:dyDescent="0.15">
      <c r="A5" s="125" t="str">
        <f>CSU!A5</f>
        <v>2021</v>
      </c>
      <c r="B5" s="129"/>
      <c r="C5" s="129"/>
      <c r="D5" s="129"/>
      <c r="E5" s="129"/>
      <c r="F5" s="129"/>
    </row>
    <row r="6" spans="1:6" x14ac:dyDescent="0.15">
      <c r="A6" s="128"/>
      <c r="B6" s="128"/>
      <c r="C6" s="128"/>
      <c r="D6" s="128"/>
      <c r="E6" s="128"/>
      <c r="F6" s="128"/>
    </row>
    <row r="7" spans="1:6" ht="13" thickBot="1" x14ac:dyDescent="0.2">
      <c r="A7" s="2" t="s">
        <v>3</v>
      </c>
      <c r="B7" s="2" t="s">
        <v>4</v>
      </c>
      <c r="C7" s="2" t="s">
        <v>5</v>
      </c>
      <c r="D7" s="2" t="s">
        <v>6</v>
      </c>
      <c r="E7" s="2" t="s">
        <v>7</v>
      </c>
      <c r="F7" s="2" t="s">
        <v>8</v>
      </c>
    </row>
    <row r="8" spans="1:6" x14ac:dyDescent="0.15">
      <c r="B8" s="4"/>
      <c r="C8" s="119" t="s">
        <v>9</v>
      </c>
      <c r="D8" s="121" t="s">
        <v>10</v>
      </c>
      <c r="E8" s="121" t="s">
        <v>11</v>
      </c>
      <c r="F8" s="123" t="s">
        <v>12</v>
      </c>
    </row>
    <row r="9" spans="1:6" x14ac:dyDescent="0.15">
      <c r="C9" s="120"/>
      <c r="D9" s="122"/>
      <c r="E9" s="122"/>
      <c r="F9" s="124"/>
    </row>
    <row r="10" spans="1:6" x14ac:dyDescent="0.15">
      <c r="C10" s="120"/>
      <c r="D10" s="122"/>
      <c r="E10" s="122"/>
      <c r="F10" s="124"/>
    </row>
    <row r="11" spans="1:6" ht="13" thickBot="1" x14ac:dyDescent="0.2">
      <c r="B11" s="5" t="s">
        <v>13</v>
      </c>
      <c r="C11" s="120"/>
      <c r="D11" s="122"/>
      <c r="E11" s="122"/>
      <c r="F11" s="124"/>
    </row>
    <row r="12" spans="1:6" x14ac:dyDescent="0.15">
      <c r="A12" s="6">
        <v>1</v>
      </c>
      <c r="B12" s="7" t="s">
        <v>14</v>
      </c>
      <c r="C12" s="8">
        <v>36272.699999999997</v>
      </c>
      <c r="D12" s="9">
        <v>29028.281980000007</v>
      </c>
      <c r="E12" s="10">
        <v>9605.5274300000001</v>
      </c>
      <c r="F12" s="11">
        <v>74906.509409999999</v>
      </c>
    </row>
    <row r="13" spans="1:6" x14ac:dyDescent="0.15">
      <c r="A13" s="12">
        <v>3</v>
      </c>
      <c r="B13" s="13" t="s">
        <v>15</v>
      </c>
      <c r="C13" s="14"/>
      <c r="D13" s="1">
        <v>929.06277</v>
      </c>
      <c r="E13" s="15">
        <v>163.08353</v>
      </c>
      <c r="F13" s="16">
        <v>1092.1462999999999</v>
      </c>
    </row>
    <row r="14" spans="1:6" x14ac:dyDescent="0.15">
      <c r="A14" s="12">
        <v>4</v>
      </c>
      <c r="B14" s="13" t="s">
        <v>16</v>
      </c>
      <c r="C14" s="14"/>
      <c r="D14" s="1">
        <v>13270.891240000001</v>
      </c>
      <c r="E14" s="15">
        <v>14499.266310000001</v>
      </c>
      <c r="F14" s="16">
        <v>27770.157550000004</v>
      </c>
    </row>
    <row r="15" spans="1:6" x14ac:dyDescent="0.15">
      <c r="A15" s="12">
        <v>5</v>
      </c>
      <c r="B15" s="13" t="s">
        <v>17</v>
      </c>
      <c r="C15" s="14"/>
      <c r="D15" s="1">
        <v>113.95322</v>
      </c>
      <c r="E15" s="15">
        <v>137.63533999999999</v>
      </c>
      <c r="F15" s="16">
        <v>251.58855999999997</v>
      </c>
    </row>
    <row r="16" spans="1:6" x14ac:dyDescent="0.15">
      <c r="A16" s="12">
        <v>6</v>
      </c>
      <c r="B16" s="13" t="s">
        <v>18</v>
      </c>
      <c r="C16" s="14"/>
      <c r="D16" s="1">
        <v>641.83915000000002</v>
      </c>
      <c r="E16" s="15">
        <v>1032.4447299999999</v>
      </c>
      <c r="F16" s="16">
        <v>1674.28388</v>
      </c>
    </row>
    <row r="17" spans="1:6" x14ac:dyDescent="0.15">
      <c r="A17" s="12">
        <v>7</v>
      </c>
      <c r="B17" s="13" t="s">
        <v>19</v>
      </c>
      <c r="C17" s="14"/>
      <c r="D17" s="1">
        <v>113.43814999999999</v>
      </c>
      <c r="E17" s="15">
        <v>4752.8651799999998</v>
      </c>
      <c r="F17" s="16">
        <v>4866.3033299999997</v>
      </c>
    </row>
    <row r="18" spans="1:6" x14ac:dyDescent="0.15">
      <c r="A18" s="12">
        <v>8</v>
      </c>
      <c r="B18" s="13" t="s">
        <v>20</v>
      </c>
      <c r="C18" s="14"/>
      <c r="D18" s="1">
        <v>3333.1560399999998</v>
      </c>
      <c r="E18" s="15">
        <v>32893.965929999998</v>
      </c>
      <c r="F18" s="16">
        <v>36227.12197</v>
      </c>
    </row>
    <row r="19" spans="1:6" x14ac:dyDescent="0.15">
      <c r="A19" s="12">
        <v>9</v>
      </c>
      <c r="B19" s="13" t="s">
        <v>21</v>
      </c>
      <c r="C19" s="14"/>
      <c r="D19" s="1">
        <v>192.97479000000001</v>
      </c>
      <c r="E19" s="15">
        <v>112.06622999999999</v>
      </c>
      <c r="F19" s="16">
        <v>305.04102</v>
      </c>
    </row>
    <row r="20" spans="1:6" x14ac:dyDescent="0.15">
      <c r="A20" s="12">
        <v>10</v>
      </c>
      <c r="B20" s="13" t="s">
        <v>22</v>
      </c>
      <c r="C20" s="14"/>
      <c r="D20" s="1">
        <v>34.187400000000004</v>
      </c>
      <c r="E20" s="15">
        <v>2.6724899999999998</v>
      </c>
      <c r="F20" s="16">
        <v>36.859890000000007</v>
      </c>
    </row>
    <row r="21" spans="1:6" x14ac:dyDescent="0.15">
      <c r="A21" s="12">
        <v>11</v>
      </c>
      <c r="B21" s="13" t="s">
        <v>23</v>
      </c>
      <c r="C21" s="14"/>
      <c r="E21" s="15"/>
      <c r="F21" s="16">
        <v>0</v>
      </c>
    </row>
    <row r="22" spans="1:6" x14ac:dyDescent="0.15">
      <c r="A22" s="12">
        <v>12</v>
      </c>
      <c r="B22" s="13" t="s">
        <v>24</v>
      </c>
      <c r="C22" s="14"/>
      <c r="D22" s="1">
        <v>572.00783999999999</v>
      </c>
      <c r="E22" s="15"/>
      <c r="F22" s="16">
        <v>572.00783999999999</v>
      </c>
    </row>
    <row r="23" spans="1:6" x14ac:dyDescent="0.15">
      <c r="A23" s="12">
        <v>13</v>
      </c>
      <c r="B23" s="13" t="s">
        <v>25</v>
      </c>
      <c r="C23" s="14"/>
      <c r="E23" s="15"/>
      <c r="F23" s="16">
        <v>0</v>
      </c>
    </row>
    <row r="24" spans="1:6" x14ac:dyDescent="0.15">
      <c r="A24" s="12">
        <v>14</v>
      </c>
      <c r="B24" s="13" t="s">
        <v>26</v>
      </c>
      <c r="C24" s="14"/>
      <c r="E24" s="15"/>
      <c r="F24" s="16">
        <v>0</v>
      </c>
    </row>
    <row r="25" spans="1:6" x14ac:dyDescent="0.15">
      <c r="A25" s="12">
        <v>15</v>
      </c>
      <c r="B25" s="13" t="s">
        <v>27</v>
      </c>
      <c r="C25" s="14">
        <v>1072.5999999999999</v>
      </c>
      <c r="E25" s="15">
        <v>1441.5059199999998</v>
      </c>
      <c r="F25" s="16">
        <v>2514.10592</v>
      </c>
    </row>
    <row r="26" spans="1:6" x14ac:dyDescent="0.15">
      <c r="A26" s="12">
        <v>16</v>
      </c>
      <c r="B26" s="17" t="s">
        <v>28</v>
      </c>
      <c r="C26" s="14"/>
      <c r="D26" s="20">
        <v>2232.7265600000001</v>
      </c>
      <c r="E26" s="20">
        <v>3307.0839800000003</v>
      </c>
      <c r="F26" s="16">
        <v>5539.8105400000004</v>
      </c>
    </row>
    <row r="27" spans="1:6" x14ac:dyDescent="0.15">
      <c r="A27" s="12">
        <v>17</v>
      </c>
      <c r="B27" s="21" t="s">
        <v>29</v>
      </c>
      <c r="C27" s="22"/>
      <c r="D27" s="23"/>
      <c r="E27" s="24"/>
      <c r="F27" s="16">
        <v>0</v>
      </c>
    </row>
    <row r="28" spans="1:6" x14ac:dyDescent="0.15">
      <c r="A28" s="12">
        <v>18</v>
      </c>
      <c r="B28" s="21" t="s">
        <v>30</v>
      </c>
      <c r="C28" s="22"/>
      <c r="D28" s="23"/>
      <c r="E28" s="24"/>
      <c r="F28" s="16">
        <v>0</v>
      </c>
    </row>
    <row r="29" spans="1:6" x14ac:dyDescent="0.15">
      <c r="A29" s="12">
        <v>19</v>
      </c>
      <c r="B29" s="21" t="s">
        <v>31</v>
      </c>
      <c r="C29" s="22"/>
      <c r="D29" s="23"/>
      <c r="E29" s="24"/>
      <c r="F29" s="16">
        <v>0</v>
      </c>
    </row>
    <row r="30" spans="1:6" x14ac:dyDescent="0.15">
      <c r="A30" s="12">
        <v>20</v>
      </c>
      <c r="B30" s="21" t="s">
        <v>32</v>
      </c>
      <c r="C30" s="22"/>
      <c r="D30" s="23"/>
      <c r="E30" s="24"/>
      <c r="F30" s="16">
        <v>0</v>
      </c>
    </row>
    <row r="31" spans="1:6" x14ac:dyDescent="0.15">
      <c r="A31" s="12">
        <v>21</v>
      </c>
      <c r="B31" s="21" t="s">
        <v>33</v>
      </c>
      <c r="C31" s="22"/>
      <c r="D31" s="23"/>
      <c r="E31" s="24"/>
      <c r="F31" s="16">
        <v>0</v>
      </c>
    </row>
    <row r="32" spans="1:6" x14ac:dyDescent="0.15">
      <c r="A32" s="12">
        <v>22</v>
      </c>
      <c r="B32" s="21" t="s">
        <v>34</v>
      </c>
      <c r="C32" s="22"/>
      <c r="D32" s="23"/>
      <c r="E32" s="24"/>
      <c r="F32" s="16">
        <v>0</v>
      </c>
    </row>
    <row r="33" spans="1:6" x14ac:dyDescent="0.15">
      <c r="A33" s="12">
        <v>23</v>
      </c>
      <c r="B33" s="21" t="s">
        <v>35</v>
      </c>
      <c r="C33" s="22"/>
      <c r="D33" s="23"/>
      <c r="E33" s="24"/>
      <c r="F33" s="16">
        <v>0</v>
      </c>
    </row>
    <row r="34" spans="1:6" x14ac:dyDescent="0.15">
      <c r="A34" s="12">
        <v>24</v>
      </c>
      <c r="B34" s="21" t="s">
        <v>36</v>
      </c>
      <c r="C34" s="22"/>
      <c r="D34" s="23"/>
      <c r="E34" s="24"/>
      <c r="F34" s="16">
        <v>0</v>
      </c>
    </row>
    <row r="35" spans="1:6" x14ac:dyDescent="0.15">
      <c r="A35" s="12">
        <v>25</v>
      </c>
      <c r="B35" s="21" t="s">
        <v>37</v>
      </c>
      <c r="C35" s="22"/>
      <c r="D35" s="23"/>
      <c r="E35" s="24"/>
      <c r="F35" s="16">
        <v>0</v>
      </c>
    </row>
    <row r="36" spans="1:6" x14ac:dyDescent="0.15">
      <c r="A36" s="12">
        <v>26</v>
      </c>
      <c r="B36" s="21" t="s">
        <v>38</v>
      </c>
      <c r="C36" s="22"/>
      <c r="D36" s="23"/>
      <c r="E36" s="24"/>
      <c r="F36" s="16">
        <v>0</v>
      </c>
    </row>
    <row r="37" spans="1:6" x14ac:dyDescent="0.15">
      <c r="A37" s="12">
        <v>27</v>
      </c>
      <c r="B37" s="21" t="s">
        <v>39</v>
      </c>
      <c r="C37" s="22"/>
      <c r="D37" s="23"/>
      <c r="E37" s="24"/>
      <c r="F37" s="16">
        <v>0</v>
      </c>
    </row>
    <row r="38" spans="1:6" x14ac:dyDescent="0.15">
      <c r="A38" s="12">
        <v>28</v>
      </c>
      <c r="B38" s="21" t="s">
        <v>40</v>
      </c>
      <c r="C38" s="22"/>
      <c r="D38" s="23">
        <v>2232.7265600000001</v>
      </c>
      <c r="E38" s="24">
        <v>2351.1499900000003</v>
      </c>
      <c r="F38" s="16">
        <v>4583.8765500000009</v>
      </c>
    </row>
    <row r="39" spans="1:6" x14ac:dyDescent="0.15">
      <c r="A39" s="12">
        <v>29</v>
      </c>
      <c r="B39" s="21" t="s">
        <v>41</v>
      </c>
      <c r="C39" s="22"/>
      <c r="D39" s="23"/>
      <c r="E39" s="24"/>
      <c r="F39" s="16">
        <v>0</v>
      </c>
    </row>
    <row r="40" spans="1:6" ht="13" thickBot="1" x14ac:dyDescent="0.2">
      <c r="A40" s="25">
        <v>30</v>
      </c>
      <c r="B40" s="26" t="s">
        <v>46</v>
      </c>
      <c r="C40" s="27"/>
      <c r="D40" s="28"/>
      <c r="E40" s="29">
        <v>955.93398999999999</v>
      </c>
      <c r="F40" s="30">
        <v>955.93398999999999</v>
      </c>
    </row>
    <row r="41" spans="1:6" ht="14" thickTop="1" thickBot="1" x14ac:dyDescent="0.2">
      <c r="A41" s="31">
        <v>99</v>
      </c>
      <c r="B41" s="32" t="s">
        <v>43</v>
      </c>
      <c r="C41" s="33">
        <v>37345.299999999996</v>
      </c>
      <c r="D41" s="34">
        <v>50462.519140000019</v>
      </c>
      <c r="E41" s="34">
        <v>67948.117069999993</v>
      </c>
      <c r="F41" s="35">
        <v>155755.93621000001</v>
      </c>
    </row>
    <row r="42" spans="1:6" x14ac:dyDescent="0.15">
      <c r="B42" s="36"/>
      <c r="C42" s="37"/>
      <c r="D42" s="37"/>
      <c r="E42" s="37"/>
    </row>
    <row r="43" spans="1:6" x14ac:dyDescent="0.15">
      <c r="B43" s="36"/>
      <c r="C43" s="37"/>
      <c r="D43" s="37"/>
      <c r="E43" s="37"/>
      <c r="F43" s="38"/>
    </row>
    <row r="44" spans="1:6" x14ac:dyDescent="0.15">
      <c r="B44" s="36"/>
      <c r="C44" s="37"/>
      <c r="D44" s="37"/>
      <c r="E44" s="37"/>
      <c r="F44" s="38"/>
    </row>
    <row r="45" spans="1:6" x14ac:dyDescent="0.15">
      <c r="B45" s="36"/>
      <c r="C45" s="37"/>
      <c r="D45" s="37"/>
      <c r="E45" s="37"/>
      <c r="F45" s="38"/>
    </row>
    <row r="46" spans="1:6" x14ac:dyDescent="0.15">
      <c r="B46" s="36"/>
      <c r="C46" s="37"/>
      <c r="D46" s="37"/>
      <c r="E46" s="37"/>
      <c r="F46" s="38"/>
    </row>
    <row r="49" spans="2:6" x14ac:dyDescent="0.15">
      <c r="B49" s="36"/>
      <c r="C49" s="37"/>
      <c r="D49" s="37"/>
      <c r="E49" s="37"/>
      <c r="F49" s="38"/>
    </row>
    <row r="50" spans="2:6" x14ac:dyDescent="0.15">
      <c r="B50" s="36"/>
      <c r="C50" s="37"/>
      <c r="D50" s="37"/>
      <c r="E50" s="37"/>
      <c r="F50" s="38"/>
    </row>
    <row r="51" spans="2:6" x14ac:dyDescent="0.15">
      <c r="B51" s="36"/>
      <c r="C51" s="37"/>
      <c r="D51" s="37"/>
      <c r="E51" s="37"/>
      <c r="F51" s="38"/>
    </row>
    <row r="52" spans="2:6" x14ac:dyDescent="0.15">
      <c r="B52" s="36"/>
      <c r="C52" s="37"/>
      <c r="D52" s="37"/>
      <c r="E52" s="37"/>
      <c r="F52" s="38"/>
    </row>
    <row r="53" spans="2:6" x14ac:dyDescent="0.15">
      <c r="B53" s="36"/>
      <c r="C53" s="37"/>
      <c r="D53" s="37"/>
      <c r="E53" s="37"/>
      <c r="F53" s="38"/>
    </row>
    <row r="54" spans="2:6" x14ac:dyDescent="0.15">
      <c r="B54" s="36"/>
      <c r="C54" s="37"/>
      <c r="D54" s="37"/>
      <c r="E54" s="37"/>
      <c r="F54" s="38"/>
    </row>
    <row r="55" spans="2:6" x14ac:dyDescent="0.15">
      <c r="B55" s="36"/>
      <c r="C55" s="37"/>
      <c r="D55" s="37"/>
      <c r="E55" s="37"/>
      <c r="F55" s="38"/>
    </row>
    <row r="56" spans="2:6" x14ac:dyDescent="0.15">
      <c r="B56" s="36"/>
      <c r="C56" s="37"/>
      <c r="D56" s="37"/>
      <c r="E56" s="37"/>
      <c r="F56" s="38"/>
    </row>
    <row r="57" spans="2:6" x14ac:dyDescent="0.15">
      <c r="B57" s="36"/>
      <c r="C57" s="37"/>
      <c r="D57" s="37"/>
      <c r="E57" s="37"/>
      <c r="F57" s="38"/>
    </row>
    <row r="58" spans="2:6" x14ac:dyDescent="0.15">
      <c r="B58" s="36"/>
      <c r="C58" s="37"/>
      <c r="D58" s="37"/>
      <c r="E58" s="37"/>
      <c r="F58" s="38"/>
    </row>
    <row r="59" spans="2:6" x14ac:dyDescent="0.15">
      <c r="B59" s="36"/>
      <c r="C59" s="37"/>
      <c r="D59" s="37"/>
      <c r="E59" s="37"/>
      <c r="F59" s="38"/>
    </row>
    <row r="60" spans="2:6" x14ac:dyDescent="0.15">
      <c r="B60" s="36"/>
      <c r="C60" s="37"/>
      <c r="D60" s="37"/>
      <c r="E60" s="37"/>
      <c r="F60" s="38"/>
    </row>
    <row r="61" spans="2:6" x14ac:dyDescent="0.15">
      <c r="B61" s="36"/>
      <c r="C61" s="37"/>
      <c r="D61" s="37"/>
      <c r="E61" s="37"/>
      <c r="F61" s="38"/>
    </row>
    <row r="62" spans="2:6" x14ac:dyDescent="0.15">
      <c r="B62" s="36"/>
      <c r="C62" s="37"/>
      <c r="D62" s="37"/>
      <c r="E62" s="37"/>
      <c r="F62" s="38"/>
    </row>
    <row r="63" spans="2:6" x14ac:dyDescent="0.15">
      <c r="B63" s="36"/>
      <c r="C63" s="37"/>
      <c r="D63" s="37"/>
      <c r="E63" s="37"/>
      <c r="F63" s="38"/>
    </row>
    <row r="64" spans="2:6" x14ac:dyDescent="0.15">
      <c r="B64" s="36"/>
      <c r="C64" s="37"/>
      <c r="D64" s="37"/>
      <c r="E64" s="37"/>
      <c r="F64" s="38"/>
    </row>
    <row r="65" spans="2:6" x14ac:dyDescent="0.15">
      <c r="B65" s="36"/>
      <c r="C65" s="37"/>
      <c r="D65" s="37"/>
      <c r="E65" s="37"/>
      <c r="F65" s="38"/>
    </row>
    <row r="66" spans="2:6" x14ac:dyDescent="0.15">
      <c r="B66" s="36"/>
      <c r="C66" s="37"/>
      <c r="D66" s="37"/>
      <c r="E66" s="37"/>
      <c r="F66" s="38"/>
    </row>
    <row r="67" spans="2:6" x14ac:dyDescent="0.15">
      <c r="B67" s="36"/>
      <c r="C67" s="37"/>
      <c r="D67" s="37"/>
      <c r="E67" s="37"/>
      <c r="F67" s="38"/>
    </row>
    <row r="68" spans="2:6" x14ac:dyDescent="0.15">
      <c r="B68" s="36"/>
      <c r="C68" s="37"/>
      <c r="D68" s="37"/>
      <c r="E68" s="37"/>
      <c r="F68" s="38"/>
    </row>
    <row r="69" spans="2:6" x14ac:dyDescent="0.15">
      <c r="B69" s="36"/>
      <c r="C69" s="37"/>
      <c r="D69" s="37"/>
      <c r="E69" s="37"/>
      <c r="F69" s="38"/>
    </row>
    <row r="70" spans="2:6" x14ac:dyDescent="0.15">
      <c r="B70" s="36"/>
      <c r="C70" s="37"/>
      <c r="D70" s="37"/>
      <c r="E70" s="37"/>
      <c r="F70" s="38"/>
    </row>
    <row r="71" spans="2:6" x14ac:dyDescent="0.15">
      <c r="B71" s="36"/>
      <c r="C71" s="37"/>
      <c r="D71" s="37"/>
      <c r="E71" s="37"/>
      <c r="F71" s="38"/>
    </row>
    <row r="72" spans="2:6" x14ac:dyDescent="0.15">
      <c r="B72" s="36"/>
      <c r="C72" s="37"/>
      <c r="D72" s="37"/>
      <c r="E72" s="37"/>
      <c r="F72" s="38"/>
    </row>
    <row r="73" spans="2:6" x14ac:dyDescent="0.15">
      <c r="B73" s="36"/>
      <c r="C73" s="37"/>
      <c r="D73" s="37"/>
      <c r="E73" s="37"/>
      <c r="F73" s="38"/>
    </row>
    <row r="74" spans="2:6" x14ac:dyDescent="0.15">
      <c r="B74" s="36"/>
      <c r="C74" s="37"/>
      <c r="D74" s="37"/>
      <c r="E74" s="37"/>
      <c r="F74" s="38"/>
    </row>
    <row r="75" spans="2:6" x14ac:dyDescent="0.15">
      <c r="B75" s="36"/>
      <c r="C75" s="37"/>
      <c r="D75" s="37"/>
      <c r="E75" s="37"/>
      <c r="F75" s="38"/>
    </row>
    <row r="76" spans="2:6" x14ac:dyDescent="0.15">
      <c r="B76" s="36"/>
      <c r="C76" s="37"/>
      <c r="D76" s="37"/>
      <c r="E76" s="37"/>
      <c r="F76" s="38"/>
    </row>
    <row r="77" spans="2:6" x14ac:dyDescent="0.15">
      <c r="B77" s="36"/>
      <c r="C77" s="37"/>
      <c r="D77" s="37"/>
      <c r="E77" s="37"/>
      <c r="F77" s="38"/>
    </row>
    <row r="78" spans="2:6" x14ac:dyDescent="0.15">
      <c r="B78" s="36"/>
      <c r="C78" s="37"/>
      <c r="D78" s="37"/>
      <c r="E78" s="37"/>
      <c r="F78" s="38"/>
    </row>
    <row r="79" spans="2:6" x14ac:dyDescent="0.15">
      <c r="B79" s="36"/>
      <c r="C79" s="37"/>
      <c r="D79" s="37"/>
      <c r="E79" s="37"/>
      <c r="F79" s="38"/>
    </row>
    <row r="80" spans="2:6" x14ac:dyDescent="0.15">
      <c r="B80" s="36"/>
      <c r="C80" s="37"/>
      <c r="D80" s="37"/>
      <c r="E80" s="37"/>
      <c r="F80" s="38"/>
    </row>
    <row r="81" spans="2:6" x14ac:dyDescent="0.15">
      <c r="B81" s="36"/>
      <c r="C81" s="37"/>
      <c r="D81" s="37"/>
      <c r="E81" s="37"/>
      <c r="F81" s="38"/>
    </row>
    <row r="82" spans="2:6" x14ac:dyDescent="0.15">
      <c r="B82" s="36"/>
      <c r="C82" s="37"/>
      <c r="D82" s="37"/>
      <c r="E82" s="37"/>
      <c r="F82" s="38"/>
    </row>
    <row r="83" spans="2:6" x14ac:dyDescent="0.15">
      <c r="B83" s="36"/>
      <c r="C83" s="37"/>
      <c r="D83" s="37"/>
      <c r="E83" s="37"/>
      <c r="F83" s="38"/>
    </row>
    <row r="84" spans="2:6" x14ac:dyDescent="0.15">
      <c r="B84" s="36"/>
      <c r="C84" s="37"/>
      <c r="D84" s="37"/>
      <c r="E84" s="37"/>
      <c r="F84" s="38"/>
    </row>
    <row r="85" spans="2:6" x14ac:dyDescent="0.15">
      <c r="B85" s="36"/>
      <c r="C85" s="37"/>
      <c r="D85" s="37"/>
      <c r="E85" s="37"/>
      <c r="F85" s="38"/>
    </row>
    <row r="86" spans="2:6" x14ac:dyDescent="0.15">
      <c r="B86" s="36"/>
      <c r="C86" s="37"/>
      <c r="D86" s="37"/>
      <c r="E86" s="37"/>
      <c r="F86" s="38"/>
    </row>
    <row r="87" spans="2:6" x14ac:dyDescent="0.15">
      <c r="B87" s="36"/>
      <c r="C87" s="37"/>
      <c r="D87" s="37"/>
      <c r="E87" s="37"/>
      <c r="F87" s="38"/>
    </row>
    <row r="88" spans="2:6" x14ac:dyDescent="0.15">
      <c r="B88" s="36"/>
      <c r="C88" s="37"/>
      <c r="D88" s="37"/>
      <c r="E88" s="37"/>
      <c r="F88" s="38"/>
    </row>
    <row r="89" spans="2:6" x14ac:dyDescent="0.15">
      <c r="B89" s="36"/>
      <c r="C89" s="37"/>
      <c r="D89" s="37"/>
      <c r="E89" s="37"/>
      <c r="F89" s="38"/>
    </row>
    <row r="90" spans="2:6" x14ac:dyDescent="0.15">
      <c r="B90" s="36"/>
      <c r="C90" s="37"/>
      <c r="D90" s="37"/>
      <c r="E90" s="37"/>
      <c r="F90" s="38"/>
    </row>
    <row r="91" spans="2:6" x14ac:dyDescent="0.15">
      <c r="B91" s="36"/>
      <c r="C91" s="37"/>
      <c r="D91" s="37"/>
      <c r="E91" s="37"/>
      <c r="F91" s="38"/>
    </row>
    <row r="92" spans="2:6" x14ac:dyDescent="0.15">
      <c r="B92" s="36"/>
      <c r="C92" s="37"/>
      <c r="D92" s="37"/>
      <c r="E92" s="37"/>
      <c r="F92" s="38"/>
    </row>
    <row r="93" spans="2:6" x14ac:dyDescent="0.15">
      <c r="B93" s="36"/>
      <c r="C93" s="37"/>
      <c r="D93" s="37"/>
      <c r="E93" s="37"/>
      <c r="F93" s="38"/>
    </row>
    <row r="94" spans="2:6" x14ac:dyDescent="0.15">
      <c r="B94" s="36"/>
      <c r="C94" s="37"/>
      <c r="D94" s="37"/>
      <c r="E94" s="37"/>
      <c r="F94" s="38"/>
    </row>
    <row r="95" spans="2:6" x14ac:dyDescent="0.15">
      <c r="B95" s="36"/>
      <c r="C95" s="37"/>
      <c r="D95" s="37"/>
      <c r="E95" s="37"/>
      <c r="F95" s="38"/>
    </row>
    <row r="96" spans="2:6" x14ac:dyDescent="0.15">
      <c r="B96" s="36"/>
      <c r="C96" s="37"/>
      <c r="D96" s="37"/>
      <c r="E96" s="37"/>
      <c r="F96" s="38"/>
    </row>
    <row r="97" spans="2:6" x14ac:dyDescent="0.15">
      <c r="B97" s="36"/>
      <c r="C97" s="37"/>
      <c r="D97" s="37"/>
      <c r="E97" s="37"/>
      <c r="F97" s="38"/>
    </row>
    <row r="98" spans="2:6" x14ac:dyDescent="0.15">
      <c r="B98" s="36"/>
      <c r="C98" s="37"/>
      <c r="D98" s="37"/>
      <c r="E98" s="37"/>
      <c r="F98" s="38"/>
    </row>
    <row r="99" spans="2:6" x14ac:dyDescent="0.15">
      <c r="B99" s="36"/>
      <c r="C99" s="37"/>
      <c r="D99" s="37"/>
      <c r="E99" s="37"/>
      <c r="F99" s="38"/>
    </row>
    <row r="100" spans="2:6" x14ac:dyDescent="0.15">
      <c r="B100" s="36"/>
      <c r="C100" s="37"/>
      <c r="D100" s="37"/>
      <c r="E100" s="37"/>
      <c r="F100" s="38"/>
    </row>
    <row r="101" spans="2:6" x14ac:dyDescent="0.15">
      <c r="B101" s="36"/>
      <c r="C101" s="37"/>
      <c r="D101" s="37"/>
      <c r="E101" s="37"/>
      <c r="F101" s="38"/>
    </row>
    <row r="102" spans="2:6" x14ac:dyDescent="0.15">
      <c r="B102" s="36"/>
      <c r="C102" s="37"/>
      <c r="D102" s="37"/>
      <c r="E102" s="37"/>
      <c r="F102" s="38"/>
    </row>
    <row r="103" spans="2:6" x14ac:dyDescent="0.15">
      <c r="B103" s="36"/>
      <c r="C103" s="37"/>
      <c r="D103" s="37"/>
      <c r="E103" s="37"/>
      <c r="F103" s="38"/>
    </row>
    <row r="104" spans="2:6" x14ac:dyDescent="0.15">
      <c r="B104" s="36"/>
      <c r="C104" s="37"/>
      <c r="D104" s="37"/>
      <c r="E104" s="37"/>
      <c r="F104" s="38"/>
    </row>
    <row r="105" spans="2:6" x14ac:dyDescent="0.15">
      <c r="B105" s="36"/>
      <c r="C105" s="37"/>
      <c r="D105" s="37"/>
      <c r="E105" s="37"/>
      <c r="F105" s="38"/>
    </row>
    <row r="106" spans="2:6" x14ac:dyDescent="0.15">
      <c r="B106" s="36"/>
      <c r="C106" s="37"/>
      <c r="D106" s="37"/>
      <c r="E106" s="37"/>
      <c r="F106" s="38"/>
    </row>
    <row r="107" spans="2:6" x14ac:dyDescent="0.15">
      <c r="B107" s="36"/>
      <c r="C107" s="37"/>
      <c r="D107" s="37"/>
      <c r="E107" s="37"/>
      <c r="F107" s="38"/>
    </row>
    <row r="108" spans="2:6" x14ac:dyDescent="0.15">
      <c r="B108" s="36"/>
      <c r="C108" s="36"/>
      <c r="D108" s="36"/>
      <c r="E108" s="36"/>
      <c r="F108" s="39"/>
    </row>
    <row r="109" spans="2:6" x14ac:dyDescent="0.15">
      <c r="B109" s="36"/>
      <c r="C109" s="36"/>
      <c r="D109" s="36"/>
      <c r="E109" s="36"/>
      <c r="F109" s="39"/>
    </row>
    <row r="110" spans="2:6" x14ac:dyDescent="0.15">
      <c r="B110" s="36"/>
      <c r="C110" s="36"/>
      <c r="D110" s="36"/>
      <c r="E110" s="36"/>
      <c r="F110" s="39"/>
    </row>
    <row r="111" spans="2:6" x14ac:dyDescent="0.15">
      <c r="B111" s="36"/>
      <c r="C111" s="36"/>
      <c r="D111" s="36"/>
      <c r="E111" s="36"/>
      <c r="F111" s="39"/>
    </row>
    <row r="112" spans="2:6" x14ac:dyDescent="0.15">
      <c r="B112" s="36"/>
      <c r="C112" s="36"/>
      <c r="D112" s="36"/>
      <c r="E112" s="36"/>
      <c r="F112" s="39"/>
    </row>
    <row r="113" spans="2:6" x14ac:dyDescent="0.15">
      <c r="B113" s="36"/>
      <c r="C113" s="36"/>
      <c r="D113" s="36"/>
      <c r="E113" s="36"/>
      <c r="F113" s="39"/>
    </row>
    <row r="114" spans="2:6" x14ac:dyDescent="0.15">
      <c r="B114" s="36"/>
      <c r="C114" s="36"/>
      <c r="D114" s="36"/>
      <c r="E114" s="36"/>
      <c r="F114" s="39"/>
    </row>
    <row r="115" spans="2:6" x14ac:dyDescent="0.15">
      <c r="B115" s="36"/>
      <c r="C115" s="36"/>
      <c r="D115" s="36"/>
      <c r="E115" s="36"/>
      <c r="F115" s="39"/>
    </row>
    <row r="116" spans="2:6" x14ac:dyDescent="0.15">
      <c r="B116" s="36"/>
      <c r="C116" s="36"/>
      <c r="D116" s="36"/>
      <c r="E116" s="36"/>
      <c r="F116" s="39"/>
    </row>
    <row r="117" spans="2:6" x14ac:dyDescent="0.15">
      <c r="B117" s="36"/>
      <c r="C117" s="36"/>
      <c r="D117" s="36"/>
      <c r="E117" s="36"/>
      <c r="F117" s="39"/>
    </row>
    <row r="118" spans="2:6" x14ac:dyDescent="0.15">
      <c r="B118" s="36"/>
      <c r="C118" s="36"/>
      <c r="D118" s="36"/>
      <c r="E118" s="36"/>
      <c r="F118" s="39"/>
    </row>
    <row r="119" spans="2:6" x14ac:dyDescent="0.15">
      <c r="B119" s="36"/>
      <c r="C119" s="36"/>
      <c r="D119" s="36"/>
      <c r="E119" s="36"/>
      <c r="F119" s="39"/>
    </row>
    <row r="120" spans="2:6" x14ac:dyDescent="0.15">
      <c r="B120" s="36"/>
      <c r="C120" s="36"/>
      <c r="D120" s="36"/>
      <c r="E120" s="36"/>
      <c r="F120" s="39"/>
    </row>
    <row r="121" spans="2:6" x14ac:dyDescent="0.15">
      <c r="B121" s="36"/>
      <c r="C121" s="36"/>
      <c r="D121" s="36"/>
      <c r="E121" s="36"/>
      <c r="F121" s="39"/>
    </row>
    <row r="122" spans="2:6" x14ac:dyDescent="0.15">
      <c r="B122" s="36"/>
      <c r="C122" s="36"/>
      <c r="D122" s="36"/>
      <c r="E122" s="36"/>
      <c r="F122" s="39"/>
    </row>
    <row r="123" spans="2:6" x14ac:dyDescent="0.15">
      <c r="B123" s="36"/>
      <c r="C123" s="36"/>
      <c r="D123" s="36"/>
      <c r="E123" s="36"/>
      <c r="F123" s="39"/>
    </row>
    <row r="124" spans="2:6" x14ac:dyDescent="0.15">
      <c r="B124" s="36"/>
      <c r="C124" s="36"/>
      <c r="D124" s="36"/>
      <c r="E124" s="36"/>
      <c r="F124" s="39"/>
    </row>
    <row r="125" spans="2:6" x14ac:dyDescent="0.15">
      <c r="B125" s="36"/>
      <c r="C125" s="36"/>
      <c r="D125" s="36"/>
      <c r="E125" s="36"/>
      <c r="F125" s="39"/>
    </row>
    <row r="126" spans="2:6" x14ac:dyDescent="0.15">
      <c r="B126" s="36"/>
      <c r="C126" s="36"/>
      <c r="D126" s="36"/>
      <c r="E126" s="36"/>
      <c r="F126" s="39"/>
    </row>
    <row r="127" spans="2:6" x14ac:dyDescent="0.15">
      <c r="B127" s="36"/>
      <c r="C127" s="36"/>
      <c r="D127" s="36"/>
      <c r="E127" s="36"/>
      <c r="F127" s="39"/>
    </row>
    <row r="128" spans="2:6" x14ac:dyDescent="0.15">
      <c r="B128" s="36"/>
      <c r="C128" s="36"/>
      <c r="D128" s="36"/>
      <c r="E128" s="36"/>
      <c r="F128" s="39"/>
    </row>
    <row r="129" spans="2:6" x14ac:dyDescent="0.15">
      <c r="B129" s="36"/>
      <c r="C129" s="36"/>
      <c r="D129" s="36"/>
      <c r="E129" s="36"/>
      <c r="F129" s="39"/>
    </row>
    <row r="130" spans="2:6" x14ac:dyDescent="0.15">
      <c r="B130" s="36"/>
      <c r="C130" s="36"/>
      <c r="D130" s="36"/>
      <c r="E130" s="36"/>
      <c r="F130" s="39"/>
    </row>
    <row r="131" spans="2:6" x14ac:dyDescent="0.15">
      <c r="B131" s="36"/>
      <c r="C131" s="36"/>
      <c r="D131" s="36"/>
      <c r="E131" s="36"/>
      <c r="F131" s="39"/>
    </row>
    <row r="132" spans="2:6" x14ac:dyDescent="0.15">
      <c r="B132" s="36"/>
      <c r="C132" s="36"/>
      <c r="D132" s="36"/>
      <c r="E132" s="36"/>
      <c r="F132" s="39"/>
    </row>
    <row r="133" spans="2:6" x14ac:dyDescent="0.15">
      <c r="B133" s="36"/>
      <c r="C133" s="36"/>
      <c r="D133" s="36"/>
      <c r="E133" s="36"/>
      <c r="F133" s="39"/>
    </row>
    <row r="134" spans="2:6" x14ac:dyDescent="0.15">
      <c r="B134" s="36"/>
      <c r="C134" s="36"/>
      <c r="D134" s="36"/>
      <c r="E134" s="36"/>
      <c r="F134" s="39"/>
    </row>
    <row r="135" spans="2:6" x14ac:dyDescent="0.15">
      <c r="B135" s="36"/>
      <c r="C135" s="36"/>
      <c r="D135" s="36"/>
      <c r="E135" s="36"/>
      <c r="F135" s="39"/>
    </row>
    <row r="136" spans="2:6" x14ac:dyDescent="0.15">
      <c r="B136" s="36"/>
      <c r="C136" s="36"/>
      <c r="D136" s="36"/>
      <c r="E136" s="36"/>
      <c r="F136" s="39"/>
    </row>
    <row r="137" spans="2:6" x14ac:dyDescent="0.15">
      <c r="B137" s="36"/>
    </row>
    <row r="138" spans="2:6" x14ac:dyDescent="0.15">
      <c r="B138" s="36"/>
    </row>
    <row r="139" spans="2:6" x14ac:dyDescent="0.15">
      <c r="B139" s="36"/>
    </row>
    <row r="140" spans="2:6" x14ac:dyDescent="0.15">
      <c r="B140" s="36"/>
    </row>
    <row r="141" spans="2:6" x14ac:dyDescent="0.15">
      <c r="B141" s="36"/>
    </row>
    <row r="142" spans="2:6" x14ac:dyDescent="0.15">
      <c r="B142" s="36"/>
    </row>
    <row r="143" spans="2:6" x14ac:dyDescent="0.15">
      <c r="B143" s="36"/>
    </row>
    <row r="144" spans="2:6" x14ac:dyDescent="0.15">
      <c r="B144" s="36"/>
    </row>
    <row r="145" spans="2:2" x14ac:dyDescent="0.15">
      <c r="B145" s="36"/>
    </row>
    <row r="146" spans="2:2" x14ac:dyDescent="0.15">
      <c r="B146" s="36"/>
    </row>
    <row r="147" spans="2:2" x14ac:dyDescent="0.15">
      <c r="B147" s="36"/>
    </row>
    <row r="148" spans="2:2" x14ac:dyDescent="0.15">
      <c r="B148" s="36"/>
    </row>
    <row r="149" spans="2:2" x14ac:dyDescent="0.15">
      <c r="B149" s="36"/>
    </row>
    <row r="150" spans="2:2" x14ac:dyDescent="0.15">
      <c r="B150" s="36"/>
    </row>
    <row r="151" spans="2:2" x14ac:dyDescent="0.15">
      <c r="B151" s="36"/>
    </row>
    <row r="152" spans="2:2" x14ac:dyDescent="0.15">
      <c r="B152" s="36"/>
    </row>
    <row r="153" spans="2:2" x14ac:dyDescent="0.15">
      <c r="B153" s="36"/>
    </row>
    <row r="154" spans="2:2" x14ac:dyDescent="0.15">
      <c r="B154" s="36"/>
    </row>
    <row r="155" spans="2:2" x14ac:dyDescent="0.15">
      <c r="B155" s="36"/>
    </row>
    <row r="156" spans="2:2" x14ac:dyDescent="0.15">
      <c r="B156" s="36"/>
    </row>
    <row r="157" spans="2:2" x14ac:dyDescent="0.15">
      <c r="B157" s="36"/>
    </row>
    <row r="158" spans="2:2" x14ac:dyDescent="0.15">
      <c r="B158" s="36"/>
    </row>
    <row r="159" spans="2:2" x14ac:dyDescent="0.15">
      <c r="B159" s="36"/>
    </row>
    <row r="160" spans="2:2" x14ac:dyDescent="0.15">
      <c r="B160" s="36"/>
    </row>
    <row r="161" spans="2:2" x14ac:dyDescent="0.15">
      <c r="B161" s="36"/>
    </row>
    <row r="162" spans="2:2" x14ac:dyDescent="0.15">
      <c r="B162" s="36"/>
    </row>
    <row r="163" spans="2:2" x14ac:dyDescent="0.15">
      <c r="B163" s="36"/>
    </row>
    <row r="164" spans="2:2" x14ac:dyDescent="0.15">
      <c r="B164" s="36"/>
    </row>
    <row r="165" spans="2:2" x14ac:dyDescent="0.15">
      <c r="B165" s="36"/>
    </row>
    <row r="166" spans="2:2" x14ac:dyDescent="0.15">
      <c r="B166" s="36"/>
    </row>
    <row r="167" spans="2:2" x14ac:dyDescent="0.15">
      <c r="B167" s="36"/>
    </row>
    <row r="168" spans="2:2" x14ac:dyDescent="0.15">
      <c r="B168" s="36"/>
    </row>
    <row r="169" spans="2:2" x14ac:dyDescent="0.15">
      <c r="B169" s="36"/>
    </row>
    <row r="170" spans="2:2" x14ac:dyDescent="0.15">
      <c r="B170" s="36"/>
    </row>
    <row r="171" spans="2:2" x14ac:dyDescent="0.15">
      <c r="B171" s="36"/>
    </row>
    <row r="172" spans="2:2" x14ac:dyDescent="0.15">
      <c r="B172" s="36"/>
    </row>
    <row r="173" spans="2:2" x14ac:dyDescent="0.15">
      <c r="B173" s="36"/>
    </row>
    <row r="174" spans="2:2" x14ac:dyDescent="0.15">
      <c r="B174" s="36"/>
    </row>
    <row r="175" spans="2:2" x14ac:dyDescent="0.15">
      <c r="B175" s="36"/>
    </row>
    <row r="176" spans="2:2" x14ac:dyDescent="0.15">
      <c r="B176" s="36"/>
    </row>
    <row r="177" spans="2:2" x14ac:dyDescent="0.15">
      <c r="B177" s="36"/>
    </row>
    <row r="178" spans="2:2" x14ac:dyDescent="0.15">
      <c r="B178" s="36"/>
    </row>
    <row r="179" spans="2:2" x14ac:dyDescent="0.15">
      <c r="B179" s="36"/>
    </row>
    <row r="180" spans="2:2" x14ac:dyDescent="0.15">
      <c r="B180" s="36"/>
    </row>
    <row r="181" spans="2:2" x14ac:dyDescent="0.15">
      <c r="B181" s="36"/>
    </row>
    <row r="182" spans="2:2" x14ac:dyDescent="0.15">
      <c r="B182" s="36"/>
    </row>
    <row r="183" spans="2:2" x14ac:dyDescent="0.15">
      <c r="B183" s="36"/>
    </row>
    <row r="184" spans="2:2" x14ac:dyDescent="0.15">
      <c r="B184" s="36"/>
    </row>
    <row r="185" spans="2:2" x14ac:dyDescent="0.15">
      <c r="B185" s="36"/>
    </row>
    <row r="186" spans="2:2" x14ac:dyDescent="0.15">
      <c r="B186" s="36"/>
    </row>
    <row r="187" spans="2:2" x14ac:dyDescent="0.15">
      <c r="B187" s="36"/>
    </row>
    <row r="188" spans="2:2" x14ac:dyDescent="0.15">
      <c r="B188" s="36"/>
    </row>
    <row r="189" spans="2:2" x14ac:dyDescent="0.15">
      <c r="B189" s="36"/>
    </row>
    <row r="190" spans="2:2" x14ac:dyDescent="0.15">
      <c r="B190" s="36"/>
    </row>
    <row r="191" spans="2:2" x14ac:dyDescent="0.15">
      <c r="B191" s="36"/>
    </row>
    <row r="192" spans="2:2" x14ac:dyDescent="0.15">
      <c r="B192" s="36"/>
    </row>
  </sheetData>
  <sheetProtection sheet="1" objects="1" scenarios="1"/>
  <mergeCells count="10">
    <mergeCell ref="C8:C11"/>
    <mergeCell ref="D8:D11"/>
    <mergeCell ref="E8:E11"/>
    <mergeCell ref="F8:F11"/>
    <mergeCell ref="A1:F1"/>
    <mergeCell ref="A2:F2"/>
    <mergeCell ref="A3:F3"/>
    <mergeCell ref="A4:F4"/>
    <mergeCell ref="A5:F5"/>
    <mergeCell ref="A6:F6"/>
  </mergeCells>
  <printOptions horizontalCentered="1"/>
  <pageMargins left="0.25" right="0.25" top="0.48" bottom="0.37" header="0.3" footer="0.21"/>
  <pageSetup scale="9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B1473-D826-4E20-B61F-328D02AB3312}">
  <dimension ref="A1:F192"/>
  <sheetViews>
    <sheetView workbookViewId="0">
      <selection sqref="A1:F1"/>
    </sheetView>
  </sheetViews>
  <sheetFormatPr baseColWidth="10" defaultColWidth="8.83203125" defaultRowHeight="12" x14ac:dyDescent="0.15"/>
  <cols>
    <col min="1" max="1" width="4.83203125" style="3" customWidth="1"/>
    <col min="2" max="2" width="38.83203125" style="1" bestFit="1" customWidth="1"/>
    <col min="3" max="5" width="12.83203125" style="1" customWidth="1"/>
    <col min="6" max="6" width="12.83203125" style="19" customWidth="1"/>
    <col min="7" max="7" width="8.83203125" style="1"/>
    <col min="8" max="8" width="11.1640625" style="1" bestFit="1" customWidth="1"/>
    <col min="9" max="16384" width="8.83203125" style="1"/>
  </cols>
  <sheetData>
    <row r="1" spans="1:6" x14ac:dyDescent="0.15">
      <c r="A1" s="125" t="s">
        <v>0</v>
      </c>
      <c r="B1" s="125"/>
      <c r="C1" s="125"/>
      <c r="D1" s="125"/>
      <c r="E1" s="125"/>
      <c r="F1" s="125"/>
    </row>
    <row r="2" spans="1:6" x14ac:dyDescent="0.15">
      <c r="A2" s="126" t="str">
        <f>'[22]Cover Page'!B12</f>
        <v>Northern Illinois University</v>
      </c>
      <c r="B2" s="126"/>
      <c r="C2" s="126"/>
      <c r="D2" s="126"/>
      <c r="E2" s="126"/>
      <c r="F2" s="126"/>
    </row>
    <row r="3" spans="1:6" x14ac:dyDescent="0.15">
      <c r="A3" s="125" t="s">
        <v>1</v>
      </c>
      <c r="B3" s="125"/>
      <c r="C3" s="125"/>
      <c r="D3" s="125"/>
      <c r="E3" s="125"/>
      <c r="F3" s="125"/>
    </row>
    <row r="4" spans="1:6" x14ac:dyDescent="0.15">
      <c r="A4" s="126" t="s">
        <v>2</v>
      </c>
      <c r="B4" s="126"/>
      <c r="C4" s="126"/>
      <c r="D4" s="126"/>
      <c r="E4" s="126"/>
      <c r="F4" s="126"/>
    </row>
    <row r="5" spans="1:6" x14ac:dyDescent="0.15">
      <c r="A5" s="125" t="str">
        <f>CSU!A5</f>
        <v>2021</v>
      </c>
      <c r="B5" s="129"/>
      <c r="C5" s="129"/>
      <c r="D5" s="129"/>
      <c r="E5" s="129"/>
      <c r="F5" s="129"/>
    </row>
    <row r="6" spans="1:6" x14ac:dyDescent="0.15">
      <c r="A6" s="128"/>
      <c r="B6" s="128"/>
      <c r="C6" s="128"/>
      <c r="D6" s="128"/>
      <c r="E6" s="128"/>
      <c r="F6" s="128"/>
    </row>
    <row r="7" spans="1:6" ht="13" thickBot="1" x14ac:dyDescent="0.2">
      <c r="A7" s="2" t="s">
        <v>3</v>
      </c>
      <c r="B7" s="2" t="s">
        <v>4</v>
      </c>
      <c r="C7" s="2" t="s">
        <v>5</v>
      </c>
      <c r="D7" s="2" t="s">
        <v>6</v>
      </c>
      <c r="E7" s="2" t="s">
        <v>7</v>
      </c>
      <c r="F7" s="2" t="s">
        <v>8</v>
      </c>
    </row>
    <row r="8" spans="1:6" x14ac:dyDescent="0.15">
      <c r="B8" s="4"/>
      <c r="C8" s="119" t="s">
        <v>9</v>
      </c>
      <c r="D8" s="121" t="s">
        <v>10</v>
      </c>
      <c r="E8" s="121" t="s">
        <v>11</v>
      </c>
      <c r="F8" s="123" t="s">
        <v>12</v>
      </c>
    </row>
    <row r="9" spans="1:6" x14ac:dyDescent="0.15">
      <c r="C9" s="120"/>
      <c r="D9" s="122"/>
      <c r="E9" s="122"/>
      <c r="F9" s="124"/>
    </row>
    <row r="10" spans="1:6" x14ac:dyDescent="0.15">
      <c r="C10" s="120"/>
      <c r="D10" s="122"/>
      <c r="E10" s="122"/>
      <c r="F10" s="124"/>
    </row>
    <row r="11" spans="1:6" ht="13" thickBot="1" x14ac:dyDescent="0.2">
      <c r="B11" s="5" t="s">
        <v>13</v>
      </c>
      <c r="C11" s="120"/>
      <c r="D11" s="122"/>
      <c r="E11" s="122"/>
      <c r="F11" s="124"/>
    </row>
    <row r="12" spans="1:6" x14ac:dyDescent="0.15">
      <c r="A12" s="6">
        <v>1</v>
      </c>
      <c r="B12" s="7" t="s">
        <v>14</v>
      </c>
      <c r="C12" s="8">
        <v>87596.1</v>
      </c>
      <c r="D12" s="9">
        <v>80830.600000000006</v>
      </c>
      <c r="E12" s="10">
        <v>64926.700000000004</v>
      </c>
      <c r="F12" s="11">
        <v>233353.40000000002</v>
      </c>
    </row>
    <row r="13" spans="1:6" x14ac:dyDescent="0.15">
      <c r="A13" s="12">
        <v>3</v>
      </c>
      <c r="B13" s="13" t="s">
        <v>15</v>
      </c>
      <c r="C13" s="14">
        <v>1057.2</v>
      </c>
      <c r="D13" s="1">
        <v>1202.5999999999997</v>
      </c>
      <c r="E13" s="15">
        <v>665.90000000000009</v>
      </c>
      <c r="F13" s="16">
        <v>2925.7</v>
      </c>
    </row>
    <row r="14" spans="1:6" x14ac:dyDescent="0.15">
      <c r="A14" s="12">
        <v>4</v>
      </c>
      <c r="B14" s="13" t="s">
        <v>16</v>
      </c>
      <c r="C14" s="14">
        <v>0</v>
      </c>
      <c r="D14" s="1">
        <v>40120.5</v>
      </c>
      <c r="E14" s="15">
        <v>40778.000000000007</v>
      </c>
      <c r="F14" s="16">
        <v>80898.5</v>
      </c>
    </row>
    <row r="15" spans="1:6" x14ac:dyDescent="0.15">
      <c r="A15" s="12">
        <v>5</v>
      </c>
      <c r="B15" s="13" t="s">
        <v>17</v>
      </c>
      <c r="C15" s="14">
        <v>0</v>
      </c>
      <c r="D15" s="1">
        <v>417.4</v>
      </c>
      <c r="E15" s="15">
        <v>2983.4999999999995</v>
      </c>
      <c r="F15" s="16">
        <v>3400.8999999999996</v>
      </c>
    </row>
    <row r="16" spans="1:6" x14ac:dyDescent="0.15">
      <c r="A16" s="12">
        <v>6</v>
      </c>
      <c r="B16" s="13" t="s">
        <v>18</v>
      </c>
      <c r="C16" s="14">
        <v>0</v>
      </c>
      <c r="D16" s="1">
        <v>2248.8000000000002</v>
      </c>
      <c r="E16" s="15">
        <v>6854.7</v>
      </c>
      <c r="F16" s="16">
        <v>9103.5</v>
      </c>
    </row>
    <row r="17" spans="1:6" x14ac:dyDescent="0.15">
      <c r="A17" s="12">
        <v>7</v>
      </c>
      <c r="B17" s="13" t="s">
        <v>19</v>
      </c>
      <c r="C17" s="14">
        <v>0</v>
      </c>
      <c r="D17" s="1">
        <v>6915.9</v>
      </c>
      <c r="E17" s="15">
        <v>3768.8</v>
      </c>
      <c r="F17" s="16">
        <v>10684.7</v>
      </c>
    </row>
    <row r="18" spans="1:6" x14ac:dyDescent="0.15">
      <c r="A18" s="12">
        <v>8</v>
      </c>
      <c r="B18" s="13" t="s">
        <v>20</v>
      </c>
      <c r="C18" s="14">
        <v>22</v>
      </c>
      <c r="D18" s="1">
        <v>21287.100000000002</v>
      </c>
      <c r="E18" s="15">
        <v>51142.2</v>
      </c>
      <c r="F18" s="16">
        <v>72451.3</v>
      </c>
    </row>
    <row r="19" spans="1:6" x14ac:dyDescent="0.15">
      <c r="A19" s="12">
        <v>9</v>
      </c>
      <c r="B19" s="13" t="s">
        <v>21</v>
      </c>
      <c r="C19" s="14">
        <v>0</v>
      </c>
      <c r="D19" s="1">
        <v>279.60000000000002</v>
      </c>
      <c r="E19" s="15">
        <v>236.8</v>
      </c>
      <c r="F19" s="16">
        <v>516.40000000000009</v>
      </c>
    </row>
    <row r="20" spans="1:6" x14ac:dyDescent="0.15">
      <c r="A20" s="12">
        <v>10</v>
      </c>
      <c r="B20" s="13" t="s">
        <v>22</v>
      </c>
      <c r="C20" s="14">
        <v>0</v>
      </c>
      <c r="D20" s="1">
        <v>268.89999999999998</v>
      </c>
      <c r="E20" s="15">
        <v>-592.20000000000005</v>
      </c>
      <c r="F20" s="16">
        <v>-323.30000000000007</v>
      </c>
    </row>
    <row r="21" spans="1:6" x14ac:dyDescent="0.15">
      <c r="A21" s="12">
        <v>11</v>
      </c>
      <c r="B21" s="13" t="s">
        <v>23</v>
      </c>
      <c r="C21" s="14">
        <v>0</v>
      </c>
      <c r="D21" s="1">
        <v>0</v>
      </c>
      <c r="E21" s="15">
        <v>0</v>
      </c>
      <c r="F21" s="16">
        <v>0</v>
      </c>
    </row>
    <row r="22" spans="1:6" x14ac:dyDescent="0.15">
      <c r="A22" s="12">
        <v>12</v>
      </c>
      <c r="B22" s="13" t="s">
        <v>24</v>
      </c>
      <c r="C22" s="14">
        <v>0</v>
      </c>
      <c r="D22" s="1">
        <v>1180.7</v>
      </c>
      <c r="E22" s="15">
        <v>1551.6000000000001</v>
      </c>
      <c r="F22" s="16">
        <v>2732.3</v>
      </c>
    </row>
    <row r="23" spans="1:6" x14ac:dyDescent="0.15">
      <c r="A23" s="12">
        <v>13</v>
      </c>
      <c r="B23" s="13" t="s">
        <v>25</v>
      </c>
      <c r="C23" s="14">
        <v>0</v>
      </c>
      <c r="D23" s="1">
        <v>0</v>
      </c>
      <c r="E23" s="15">
        <v>0</v>
      </c>
      <c r="F23" s="16">
        <v>0</v>
      </c>
    </row>
    <row r="24" spans="1:6" x14ac:dyDescent="0.15">
      <c r="A24" s="12">
        <v>14</v>
      </c>
      <c r="B24" s="13" t="s">
        <v>26</v>
      </c>
      <c r="C24" s="14">
        <v>0</v>
      </c>
      <c r="D24" s="1">
        <v>0</v>
      </c>
      <c r="E24" s="15">
        <v>0</v>
      </c>
      <c r="F24" s="16">
        <v>0</v>
      </c>
    </row>
    <row r="25" spans="1:6" x14ac:dyDescent="0.15">
      <c r="A25" s="12">
        <v>15</v>
      </c>
      <c r="B25" s="13" t="s">
        <v>27</v>
      </c>
      <c r="C25" s="14">
        <v>3541.3</v>
      </c>
      <c r="D25" s="1">
        <v>2652.3</v>
      </c>
      <c r="E25" s="15">
        <v>3277.3</v>
      </c>
      <c r="F25" s="16">
        <v>9470.9000000000015</v>
      </c>
    </row>
    <row r="26" spans="1:6" x14ac:dyDescent="0.15">
      <c r="A26" s="12">
        <v>16</v>
      </c>
      <c r="B26" s="17" t="s">
        <v>28</v>
      </c>
      <c r="C26" s="18"/>
      <c r="D26" s="19"/>
      <c r="E26" s="20"/>
      <c r="F26" s="16">
        <v>0</v>
      </c>
    </row>
    <row r="27" spans="1:6" x14ac:dyDescent="0.15">
      <c r="A27" s="12">
        <v>17</v>
      </c>
      <c r="B27" s="21" t="s">
        <v>29</v>
      </c>
      <c r="C27" s="22"/>
      <c r="D27" s="23"/>
      <c r="E27" s="24"/>
      <c r="F27" s="16">
        <v>0</v>
      </c>
    </row>
    <row r="28" spans="1:6" x14ac:dyDescent="0.15">
      <c r="A28" s="12">
        <v>18</v>
      </c>
      <c r="B28" s="21" t="s">
        <v>30</v>
      </c>
      <c r="C28" s="22"/>
      <c r="D28" s="23"/>
      <c r="E28" s="24"/>
      <c r="F28" s="16">
        <v>0</v>
      </c>
    </row>
    <row r="29" spans="1:6" x14ac:dyDescent="0.15">
      <c r="A29" s="12">
        <v>19</v>
      </c>
      <c r="B29" s="21" t="s">
        <v>31</v>
      </c>
      <c r="C29" s="22"/>
      <c r="D29" s="23"/>
      <c r="E29" s="24"/>
      <c r="F29" s="16">
        <v>0</v>
      </c>
    </row>
    <row r="30" spans="1:6" x14ac:dyDescent="0.15">
      <c r="A30" s="12">
        <v>20</v>
      </c>
      <c r="B30" s="21" t="s">
        <v>32</v>
      </c>
      <c r="C30" s="22"/>
      <c r="D30" s="23"/>
      <c r="E30" s="24"/>
      <c r="F30" s="16">
        <v>0</v>
      </c>
    </row>
    <row r="31" spans="1:6" x14ac:dyDescent="0.15">
      <c r="A31" s="12">
        <v>21</v>
      </c>
      <c r="B31" s="21" t="s">
        <v>33</v>
      </c>
      <c r="C31" s="22"/>
      <c r="D31" s="23"/>
      <c r="E31" s="24"/>
      <c r="F31" s="16">
        <v>0</v>
      </c>
    </row>
    <row r="32" spans="1:6" x14ac:dyDescent="0.15">
      <c r="A32" s="12">
        <v>22</v>
      </c>
      <c r="B32" s="21" t="s">
        <v>34</v>
      </c>
      <c r="C32" s="22"/>
      <c r="D32" s="23"/>
      <c r="E32" s="24"/>
      <c r="F32" s="16">
        <v>0</v>
      </c>
    </row>
    <row r="33" spans="1:6" x14ac:dyDescent="0.15">
      <c r="A33" s="12">
        <v>23</v>
      </c>
      <c r="B33" s="21" t="s">
        <v>35</v>
      </c>
      <c r="C33" s="22"/>
      <c r="D33" s="23"/>
      <c r="E33" s="24"/>
      <c r="F33" s="16">
        <v>0</v>
      </c>
    </row>
    <row r="34" spans="1:6" x14ac:dyDescent="0.15">
      <c r="A34" s="12">
        <v>24</v>
      </c>
      <c r="B34" s="21" t="s">
        <v>36</v>
      </c>
      <c r="C34" s="22"/>
      <c r="D34" s="23"/>
      <c r="E34" s="24"/>
      <c r="F34" s="16">
        <v>0</v>
      </c>
    </row>
    <row r="35" spans="1:6" x14ac:dyDescent="0.15">
      <c r="A35" s="12">
        <v>25</v>
      </c>
      <c r="B35" s="21" t="s">
        <v>37</v>
      </c>
      <c r="C35" s="22"/>
      <c r="D35" s="23"/>
      <c r="E35" s="24"/>
      <c r="F35" s="16">
        <v>0</v>
      </c>
    </row>
    <row r="36" spans="1:6" x14ac:dyDescent="0.15">
      <c r="A36" s="12">
        <v>26</v>
      </c>
      <c r="B36" s="21" t="s">
        <v>38</v>
      </c>
      <c r="C36" s="22"/>
      <c r="D36" s="23"/>
      <c r="E36" s="24"/>
      <c r="F36" s="16">
        <v>0</v>
      </c>
    </row>
    <row r="37" spans="1:6" x14ac:dyDescent="0.15">
      <c r="A37" s="12">
        <v>27</v>
      </c>
      <c r="B37" s="21" t="s">
        <v>39</v>
      </c>
      <c r="C37" s="22"/>
      <c r="D37" s="23"/>
      <c r="E37" s="24"/>
      <c r="F37" s="16">
        <v>0</v>
      </c>
    </row>
    <row r="38" spans="1:6" x14ac:dyDescent="0.15">
      <c r="A38" s="12">
        <v>28</v>
      </c>
      <c r="B38" s="21" t="s">
        <v>40</v>
      </c>
      <c r="C38" s="22"/>
      <c r="D38" s="23"/>
      <c r="E38" s="24"/>
      <c r="F38" s="16">
        <v>0</v>
      </c>
    </row>
    <row r="39" spans="1:6" x14ac:dyDescent="0.15">
      <c r="A39" s="12">
        <v>29</v>
      </c>
      <c r="B39" s="21" t="s">
        <v>41</v>
      </c>
      <c r="C39" s="22"/>
      <c r="D39" s="23"/>
      <c r="E39" s="24"/>
      <c r="F39" s="16">
        <v>0</v>
      </c>
    </row>
    <row r="40" spans="1:6" ht="13" thickBot="1" x14ac:dyDescent="0.2">
      <c r="A40" s="25">
        <v>30</v>
      </c>
      <c r="B40" s="26" t="s">
        <v>46</v>
      </c>
      <c r="C40" s="27"/>
      <c r="D40" s="28"/>
      <c r="E40" s="29"/>
      <c r="F40" s="30">
        <v>0</v>
      </c>
    </row>
    <row r="41" spans="1:6" ht="14" thickTop="1" thickBot="1" x14ac:dyDescent="0.2">
      <c r="A41" s="31">
        <v>99</v>
      </c>
      <c r="B41" s="32" t="s">
        <v>43</v>
      </c>
      <c r="C41" s="33">
        <v>92216.6</v>
      </c>
      <c r="D41" s="34">
        <v>157404.40000000002</v>
      </c>
      <c r="E41" s="34">
        <v>175593.29999999996</v>
      </c>
      <c r="F41" s="35">
        <v>425214.3</v>
      </c>
    </row>
    <row r="42" spans="1:6" x14ac:dyDescent="0.15">
      <c r="B42" s="36"/>
      <c r="C42" s="37"/>
      <c r="D42" s="37"/>
      <c r="E42" s="37"/>
    </row>
    <row r="43" spans="1:6" x14ac:dyDescent="0.15">
      <c r="B43" s="36"/>
      <c r="C43" s="37"/>
      <c r="D43" s="37"/>
      <c r="E43" s="37"/>
      <c r="F43" s="38"/>
    </row>
    <row r="44" spans="1:6" x14ac:dyDescent="0.15">
      <c r="B44" s="36"/>
      <c r="C44" s="37"/>
      <c r="D44" s="37"/>
      <c r="E44" s="37"/>
      <c r="F44" s="38"/>
    </row>
    <row r="45" spans="1:6" x14ac:dyDescent="0.15">
      <c r="B45" s="36"/>
      <c r="C45" s="37"/>
      <c r="D45" s="37"/>
      <c r="E45" s="37"/>
      <c r="F45" s="38"/>
    </row>
    <row r="46" spans="1:6" x14ac:dyDescent="0.15">
      <c r="B46" s="36"/>
      <c r="C46" s="37"/>
      <c r="D46" s="37"/>
      <c r="E46" s="37"/>
      <c r="F46" s="38"/>
    </row>
    <row r="47" spans="1:6" x14ac:dyDescent="0.15">
      <c r="B47" s="36"/>
      <c r="C47" s="37"/>
      <c r="D47" s="37"/>
      <c r="E47" s="37"/>
      <c r="F47" s="38"/>
    </row>
    <row r="48" spans="1:6" x14ac:dyDescent="0.15">
      <c r="B48" s="36"/>
      <c r="C48" s="37"/>
      <c r="D48" s="37"/>
      <c r="E48" s="37"/>
      <c r="F48" s="38"/>
    </row>
    <row r="49" spans="2:6" x14ac:dyDescent="0.15">
      <c r="B49" s="36"/>
      <c r="C49" s="37"/>
      <c r="D49" s="37"/>
      <c r="E49" s="37"/>
      <c r="F49" s="38"/>
    </row>
    <row r="50" spans="2:6" x14ac:dyDescent="0.15">
      <c r="B50" s="36"/>
      <c r="C50" s="37"/>
      <c r="D50" s="37"/>
      <c r="E50" s="37"/>
      <c r="F50" s="38"/>
    </row>
    <row r="51" spans="2:6" x14ac:dyDescent="0.15">
      <c r="B51" s="36"/>
      <c r="C51" s="37"/>
      <c r="D51" s="37"/>
      <c r="E51" s="37"/>
      <c r="F51" s="38"/>
    </row>
    <row r="52" spans="2:6" x14ac:dyDescent="0.15">
      <c r="B52" s="36"/>
      <c r="C52" s="37"/>
      <c r="D52" s="37"/>
      <c r="E52" s="37"/>
      <c r="F52" s="38"/>
    </row>
    <row r="53" spans="2:6" x14ac:dyDescent="0.15">
      <c r="B53" s="36"/>
      <c r="C53" s="37"/>
      <c r="D53" s="37"/>
      <c r="E53" s="37"/>
      <c r="F53" s="38"/>
    </row>
    <row r="54" spans="2:6" x14ac:dyDescent="0.15">
      <c r="B54" s="36"/>
      <c r="C54" s="37"/>
      <c r="D54" s="37"/>
      <c r="E54" s="37"/>
      <c r="F54" s="38"/>
    </row>
    <row r="55" spans="2:6" x14ac:dyDescent="0.15">
      <c r="B55" s="36"/>
      <c r="C55" s="37"/>
      <c r="D55" s="37"/>
      <c r="E55" s="37"/>
      <c r="F55" s="38"/>
    </row>
    <row r="56" spans="2:6" x14ac:dyDescent="0.15">
      <c r="B56" s="36"/>
      <c r="C56" s="37"/>
      <c r="D56" s="37"/>
      <c r="E56" s="37"/>
      <c r="F56" s="38"/>
    </row>
    <row r="57" spans="2:6" x14ac:dyDescent="0.15">
      <c r="B57" s="36"/>
      <c r="C57" s="37"/>
      <c r="D57" s="37"/>
      <c r="E57" s="37"/>
      <c r="F57" s="38"/>
    </row>
    <row r="58" spans="2:6" x14ac:dyDescent="0.15">
      <c r="B58" s="36"/>
      <c r="C58" s="37"/>
      <c r="D58" s="37"/>
      <c r="E58" s="37"/>
      <c r="F58" s="38"/>
    </row>
    <row r="59" spans="2:6" x14ac:dyDescent="0.15">
      <c r="B59" s="36"/>
      <c r="C59" s="37"/>
      <c r="D59" s="37"/>
      <c r="E59" s="37"/>
      <c r="F59" s="38"/>
    </row>
    <row r="60" spans="2:6" x14ac:dyDescent="0.15">
      <c r="B60" s="36"/>
      <c r="C60" s="37"/>
      <c r="D60" s="37"/>
      <c r="E60" s="37"/>
      <c r="F60" s="38"/>
    </row>
    <row r="61" spans="2:6" x14ac:dyDescent="0.15">
      <c r="B61" s="36"/>
      <c r="C61" s="37"/>
      <c r="D61" s="37"/>
      <c r="E61" s="37"/>
      <c r="F61" s="38"/>
    </row>
    <row r="62" spans="2:6" x14ac:dyDescent="0.15">
      <c r="B62" s="36"/>
      <c r="C62" s="37"/>
      <c r="D62" s="37"/>
      <c r="E62" s="37"/>
      <c r="F62" s="38"/>
    </row>
    <row r="63" spans="2:6" x14ac:dyDescent="0.15">
      <c r="B63" s="36"/>
      <c r="C63" s="37"/>
      <c r="D63" s="37"/>
      <c r="E63" s="37"/>
      <c r="F63" s="38"/>
    </row>
    <row r="64" spans="2:6" x14ac:dyDescent="0.15">
      <c r="B64" s="36"/>
      <c r="C64" s="37"/>
      <c r="D64" s="37"/>
      <c r="E64" s="37"/>
      <c r="F64" s="38"/>
    </row>
    <row r="65" spans="2:6" x14ac:dyDescent="0.15">
      <c r="B65" s="36"/>
      <c r="C65" s="37"/>
      <c r="D65" s="37"/>
      <c r="E65" s="37"/>
      <c r="F65" s="38"/>
    </row>
    <row r="66" spans="2:6" x14ac:dyDescent="0.15">
      <c r="B66" s="36"/>
      <c r="C66" s="37"/>
      <c r="D66" s="37"/>
      <c r="E66" s="37"/>
      <c r="F66" s="38"/>
    </row>
    <row r="67" spans="2:6" x14ac:dyDescent="0.15">
      <c r="B67" s="36"/>
      <c r="C67" s="37"/>
      <c r="D67" s="37"/>
      <c r="E67" s="37"/>
      <c r="F67" s="38"/>
    </row>
    <row r="68" spans="2:6" x14ac:dyDescent="0.15">
      <c r="B68" s="36"/>
      <c r="C68" s="37"/>
      <c r="D68" s="37"/>
      <c r="E68" s="37"/>
      <c r="F68" s="38"/>
    </row>
    <row r="69" spans="2:6" x14ac:dyDescent="0.15">
      <c r="B69" s="36"/>
      <c r="C69" s="37"/>
      <c r="D69" s="37"/>
      <c r="E69" s="37"/>
      <c r="F69" s="38"/>
    </row>
    <row r="70" spans="2:6" x14ac:dyDescent="0.15">
      <c r="B70" s="36"/>
      <c r="C70" s="37"/>
      <c r="D70" s="37"/>
      <c r="E70" s="37"/>
      <c r="F70" s="38"/>
    </row>
    <row r="71" spans="2:6" x14ac:dyDescent="0.15">
      <c r="B71" s="36"/>
      <c r="C71" s="37"/>
      <c r="D71" s="37"/>
      <c r="E71" s="37"/>
      <c r="F71" s="38"/>
    </row>
    <row r="72" spans="2:6" x14ac:dyDescent="0.15">
      <c r="B72" s="36"/>
      <c r="C72" s="37"/>
      <c r="D72" s="37"/>
      <c r="E72" s="37"/>
      <c r="F72" s="38"/>
    </row>
    <row r="73" spans="2:6" x14ac:dyDescent="0.15">
      <c r="B73" s="36"/>
      <c r="C73" s="37"/>
      <c r="D73" s="37"/>
      <c r="E73" s="37"/>
      <c r="F73" s="38"/>
    </row>
    <row r="74" spans="2:6" x14ac:dyDescent="0.15">
      <c r="B74" s="36"/>
      <c r="C74" s="37"/>
      <c r="D74" s="37"/>
      <c r="E74" s="37"/>
      <c r="F74" s="38"/>
    </row>
    <row r="75" spans="2:6" x14ac:dyDescent="0.15">
      <c r="B75" s="36"/>
      <c r="C75" s="37"/>
      <c r="D75" s="37"/>
      <c r="E75" s="37"/>
      <c r="F75" s="38"/>
    </row>
    <row r="76" spans="2:6" x14ac:dyDescent="0.15">
      <c r="B76" s="36"/>
      <c r="C76" s="37"/>
      <c r="D76" s="37"/>
      <c r="E76" s="37"/>
      <c r="F76" s="38"/>
    </row>
    <row r="77" spans="2:6" x14ac:dyDescent="0.15">
      <c r="B77" s="36"/>
      <c r="C77" s="37"/>
      <c r="D77" s="37"/>
      <c r="E77" s="37"/>
      <c r="F77" s="38"/>
    </row>
    <row r="78" spans="2:6" x14ac:dyDescent="0.15">
      <c r="B78" s="36"/>
      <c r="C78" s="37"/>
      <c r="D78" s="37"/>
      <c r="E78" s="37"/>
      <c r="F78" s="38"/>
    </row>
    <row r="79" spans="2:6" x14ac:dyDescent="0.15">
      <c r="B79" s="36"/>
      <c r="C79" s="37"/>
      <c r="D79" s="37"/>
      <c r="E79" s="37"/>
      <c r="F79" s="38"/>
    </row>
    <row r="80" spans="2:6" x14ac:dyDescent="0.15">
      <c r="B80" s="36"/>
      <c r="C80" s="37"/>
      <c r="D80" s="37"/>
      <c r="E80" s="37"/>
      <c r="F80" s="38"/>
    </row>
    <row r="81" spans="2:6" x14ac:dyDescent="0.15">
      <c r="B81" s="36"/>
      <c r="C81" s="37"/>
      <c r="D81" s="37"/>
      <c r="E81" s="37"/>
      <c r="F81" s="38"/>
    </row>
    <row r="82" spans="2:6" x14ac:dyDescent="0.15">
      <c r="B82" s="36"/>
      <c r="C82" s="37"/>
      <c r="D82" s="37"/>
      <c r="E82" s="37"/>
      <c r="F82" s="38"/>
    </row>
    <row r="83" spans="2:6" x14ac:dyDescent="0.15">
      <c r="B83" s="36"/>
      <c r="C83" s="37"/>
      <c r="D83" s="37"/>
      <c r="E83" s="37"/>
      <c r="F83" s="38"/>
    </row>
    <row r="84" spans="2:6" x14ac:dyDescent="0.15">
      <c r="B84" s="36"/>
      <c r="C84" s="37"/>
      <c r="D84" s="37"/>
      <c r="E84" s="37"/>
      <c r="F84" s="38"/>
    </row>
    <row r="85" spans="2:6" x14ac:dyDescent="0.15">
      <c r="B85" s="36"/>
      <c r="C85" s="37"/>
      <c r="D85" s="37"/>
      <c r="E85" s="37"/>
      <c r="F85" s="38"/>
    </row>
    <row r="86" spans="2:6" x14ac:dyDescent="0.15">
      <c r="B86" s="36"/>
      <c r="C86" s="37"/>
      <c r="D86" s="37"/>
      <c r="E86" s="37"/>
      <c r="F86" s="38"/>
    </row>
    <row r="87" spans="2:6" x14ac:dyDescent="0.15">
      <c r="B87" s="36"/>
      <c r="C87" s="37"/>
      <c r="D87" s="37"/>
      <c r="E87" s="37"/>
      <c r="F87" s="38"/>
    </row>
    <row r="88" spans="2:6" x14ac:dyDescent="0.15">
      <c r="B88" s="36"/>
      <c r="C88" s="37"/>
      <c r="D88" s="37"/>
      <c r="E88" s="37"/>
      <c r="F88" s="38"/>
    </row>
    <row r="89" spans="2:6" x14ac:dyDescent="0.15">
      <c r="B89" s="36"/>
      <c r="C89" s="37"/>
      <c r="D89" s="37"/>
      <c r="E89" s="37"/>
      <c r="F89" s="38"/>
    </row>
    <row r="90" spans="2:6" x14ac:dyDescent="0.15">
      <c r="B90" s="36"/>
      <c r="C90" s="37"/>
      <c r="D90" s="37"/>
      <c r="E90" s="37"/>
      <c r="F90" s="38"/>
    </row>
    <row r="91" spans="2:6" x14ac:dyDescent="0.15">
      <c r="B91" s="36"/>
      <c r="C91" s="37"/>
      <c r="D91" s="37"/>
      <c r="E91" s="37"/>
      <c r="F91" s="38"/>
    </row>
    <row r="92" spans="2:6" x14ac:dyDescent="0.15">
      <c r="B92" s="36"/>
      <c r="C92" s="37"/>
      <c r="D92" s="37"/>
      <c r="E92" s="37"/>
      <c r="F92" s="38"/>
    </row>
    <row r="93" spans="2:6" x14ac:dyDescent="0.15">
      <c r="B93" s="36"/>
      <c r="C93" s="37"/>
      <c r="D93" s="37"/>
      <c r="E93" s="37"/>
      <c r="F93" s="38"/>
    </row>
    <row r="94" spans="2:6" x14ac:dyDescent="0.15">
      <c r="B94" s="36"/>
      <c r="C94" s="37"/>
      <c r="D94" s="37"/>
      <c r="E94" s="37"/>
      <c r="F94" s="38"/>
    </row>
    <row r="95" spans="2:6" x14ac:dyDescent="0.15">
      <c r="B95" s="36"/>
      <c r="C95" s="37"/>
      <c r="D95" s="37"/>
      <c r="E95" s="37"/>
      <c r="F95" s="38"/>
    </row>
    <row r="96" spans="2:6" x14ac:dyDescent="0.15">
      <c r="B96" s="36"/>
      <c r="C96" s="37"/>
      <c r="D96" s="37"/>
      <c r="E96" s="37"/>
      <c r="F96" s="38"/>
    </row>
    <row r="97" spans="2:6" x14ac:dyDescent="0.15">
      <c r="B97" s="36"/>
      <c r="C97" s="37"/>
      <c r="D97" s="37"/>
      <c r="E97" s="37"/>
      <c r="F97" s="38"/>
    </row>
    <row r="98" spans="2:6" x14ac:dyDescent="0.15">
      <c r="B98" s="36"/>
      <c r="C98" s="37"/>
      <c r="D98" s="37"/>
      <c r="E98" s="37"/>
      <c r="F98" s="38"/>
    </row>
    <row r="99" spans="2:6" x14ac:dyDescent="0.15">
      <c r="B99" s="36"/>
      <c r="C99" s="37"/>
      <c r="D99" s="37"/>
      <c r="E99" s="37"/>
      <c r="F99" s="38"/>
    </row>
    <row r="100" spans="2:6" x14ac:dyDescent="0.15">
      <c r="B100" s="36"/>
      <c r="C100" s="37"/>
      <c r="D100" s="37"/>
      <c r="E100" s="37"/>
      <c r="F100" s="38"/>
    </row>
    <row r="101" spans="2:6" x14ac:dyDescent="0.15">
      <c r="B101" s="36"/>
      <c r="C101" s="37"/>
      <c r="D101" s="37"/>
      <c r="E101" s="37"/>
      <c r="F101" s="38"/>
    </row>
    <row r="102" spans="2:6" x14ac:dyDescent="0.15">
      <c r="B102" s="36"/>
      <c r="C102" s="37"/>
      <c r="D102" s="37"/>
      <c r="E102" s="37"/>
      <c r="F102" s="38"/>
    </row>
    <row r="103" spans="2:6" x14ac:dyDescent="0.15">
      <c r="B103" s="36"/>
      <c r="C103" s="37"/>
      <c r="D103" s="37"/>
      <c r="E103" s="37"/>
      <c r="F103" s="38"/>
    </row>
    <row r="104" spans="2:6" x14ac:dyDescent="0.15">
      <c r="B104" s="36"/>
      <c r="C104" s="37"/>
      <c r="D104" s="37"/>
      <c r="E104" s="37"/>
      <c r="F104" s="38"/>
    </row>
    <row r="105" spans="2:6" x14ac:dyDescent="0.15">
      <c r="B105" s="36"/>
      <c r="C105" s="37"/>
      <c r="D105" s="37"/>
      <c r="E105" s="37"/>
      <c r="F105" s="38"/>
    </row>
    <row r="106" spans="2:6" x14ac:dyDescent="0.15">
      <c r="B106" s="36"/>
      <c r="C106" s="37"/>
      <c r="D106" s="37"/>
      <c r="E106" s="37"/>
      <c r="F106" s="38"/>
    </row>
    <row r="107" spans="2:6" x14ac:dyDescent="0.15">
      <c r="B107" s="36"/>
      <c r="C107" s="37"/>
      <c r="D107" s="37"/>
      <c r="E107" s="37"/>
      <c r="F107" s="38"/>
    </row>
    <row r="108" spans="2:6" x14ac:dyDescent="0.15">
      <c r="B108" s="36"/>
      <c r="C108" s="36"/>
      <c r="D108" s="36"/>
      <c r="E108" s="36"/>
      <c r="F108" s="39"/>
    </row>
    <row r="109" spans="2:6" x14ac:dyDescent="0.15">
      <c r="B109" s="36"/>
      <c r="C109" s="36"/>
      <c r="D109" s="36"/>
      <c r="E109" s="36"/>
      <c r="F109" s="39"/>
    </row>
    <row r="110" spans="2:6" x14ac:dyDescent="0.15">
      <c r="B110" s="36"/>
      <c r="C110" s="36"/>
      <c r="D110" s="36"/>
      <c r="E110" s="36"/>
      <c r="F110" s="39"/>
    </row>
    <row r="111" spans="2:6" x14ac:dyDescent="0.15">
      <c r="B111" s="36"/>
      <c r="C111" s="36"/>
      <c r="D111" s="36"/>
      <c r="E111" s="36"/>
      <c r="F111" s="39"/>
    </row>
    <row r="112" spans="2:6" x14ac:dyDescent="0.15">
      <c r="B112" s="36"/>
      <c r="C112" s="36"/>
      <c r="D112" s="36"/>
      <c r="E112" s="36"/>
      <c r="F112" s="39"/>
    </row>
    <row r="113" spans="2:6" x14ac:dyDescent="0.15">
      <c r="B113" s="36"/>
      <c r="C113" s="36"/>
      <c r="D113" s="36"/>
      <c r="E113" s="36"/>
      <c r="F113" s="39"/>
    </row>
    <row r="114" spans="2:6" x14ac:dyDescent="0.15">
      <c r="B114" s="36"/>
      <c r="C114" s="36"/>
      <c r="D114" s="36"/>
      <c r="E114" s="36"/>
      <c r="F114" s="39"/>
    </row>
    <row r="115" spans="2:6" x14ac:dyDescent="0.15">
      <c r="B115" s="36"/>
      <c r="C115" s="36"/>
      <c r="D115" s="36"/>
      <c r="E115" s="36"/>
      <c r="F115" s="39"/>
    </row>
    <row r="116" spans="2:6" x14ac:dyDescent="0.15">
      <c r="B116" s="36"/>
      <c r="C116" s="36"/>
      <c r="D116" s="36"/>
      <c r="E116" s="36"/>
      <c r="F116" s="39"/>
    </row>
    <row r="117" spans="2:6" x14ac:dyDescent="0.15">
      <c r="B117" s="36"/>
      <c r="C117" s="36"/>
      <c r="D117" s="36"/>
      <c r="E117" s="36"/>
      <c r="F117" s="39"/>
    </row>
    <row r="118" spans="2:6" x14ac:dyDescent="0.15">
      <c r="B118" s="36"/>
      <c r="C118" s="36"/>
      <c r="D118" s="36"/>
      <c r="E118" s="36"/>
      <c r="F118" s="39"/>
    </row>
    <row r="119" spans="2:6" x14ac:dyDescent="0.15">
      <c r="B119" s="36"/>
      <c r="C119" s="36"/>
      <c r="D119" s="36"/>
      <c r="E119" s="36"/>
      <c r="F119" s="39"/>
    </row>
    <row r="120" spans="2:6" x14ac:dyDescent="0.15">
      <c r="B120" s="36"/>
      <c r="C120" s="36"/>
      <c r="D120" s="36"/>
      <c r="E120" s="36"/>
      <c r="F120" s="39"/>
    </row>
    <row r="121" spans="2:6" x14ac:dyDescent="0.15">
      <c r="B121" s="36"/>
      <c r="C121" s="36"/>
      <c r="D121" s="36"/>
      <c r="E121" s="36"/>
      <c r="F121" s="39"/>
    </row>
    <row r="122" spans="2:6" x14ac:dyDescent="0.15">
      <c r="B122" s="36"/>
      <c r="C122" s="36"/>
      <c r="D122" s="36"/>
      <c r="E122" s="36"/>
      <c r="F122" s="39"/>
    </row>
    <row r="123" spans="2:6" x14ac:dyDescent="0.15">
      <c r="B123" s="36"/>
      <c r="C123" s="36"/>
      <c r="D123" s="36"/>
      <c r="E123" s="36"/>
      <c r="F123" s="39"/>
    </row>
    <row r="124" spans="2:6" x14ac:dyDescent="0.15">
      <c r="B124" s="36"/>
      <c r="C124" s="36"/>
      <c r="D124" s="36"/>
      <c r="E124" s="36"/>
      <c r="F124" s="39"/>
    </row>
    <row r="125" spans="2:6" x14ac:dyDescent="0.15">
      <c r="B125" s="36"/>
      <c r="C125" s="36"/>
      <c r="D125" s="36"/>
      <c r="E125" s="36"/>
      <c r="F125" s="39"/>
    </row>
    <row r="126" spans="2:6" x14ac:dyDescent="0.15">
      <c r="B126" s="36"/>
      <c r="C126" s="36"/>
      <c r="D126" s="36"/>
      <c r="E126" s="36"/>
      <c r="F126" s="39"/>
    </row>
    <row r="127" spans="2:6" x14ac:dyDescent="0.15">
      <c r="B127" s="36"/>
      <c r="C127" s="36"/>
      <c r="D127" s="36"/>
      <c r="E127" s="36"/>
      <c r="F127" s="39"/>
    </row>
    <row r="128" spans="2:6" x14ac:dyDescent="0.15">
      <c r="B128" s="36"/>
      <c r="C128" s="36"/>
      <c r="D128" s="36"/>
      <c r="E128" s="36"/>
      <c r="F128" s="39"/>
    </row>
    <row r="129" spans="2:6" x14ac:dyDescent="0.15">
      <c r="B129" s="36"/>
      <c r="C129" s="36"/>
      <c r="D129" s="36"/>
      <c r="E129" s="36"/>
      <c r="F129" s="39"/>
    </row>
    <row r="130" spans="2:6" x14ac:dyDescent="0.15">
      <c r="B130" s="36"/>
      <c r="C130" s="36"/>
      <c r="D130" s="36"/>
      <c r="E130" s="36"/>
      <c r="F130" s="39"/>
    </row>
    <row r="131" spans="2:6" x14ac:dyDescent="0.15">
      <c r="B131" s="36"/>
      <c r="C131" s="36"/>
      <c r="D131" s="36"/>
      <c r="E131" s="36"/>
      <c r="F131" s="39"/>
    </row>
    <row r="132" spans="2:6" x14ac:dyDescent="0.15">
      <c r="B132" s="36"/>
      <c r="C132" s="36"/>
      <c r="D132" s="36"/>
      <c r="E132" s="36"/>
      <c r="F132" s="39"/>
    </row>
    <row r="133" spans="2:6" x14ac:dyDescent="0.15">
      <c r="B133" s="36"/>
      <c r="C133" s="36"/>
      <c r="D133" s="36"/>
      <c r="E133" s="36"/>
      <c r="F133" s="39"/>
    </row>
    <row r="134" spans="2:6" x14ac:dyDescent="0.15">
      <c r="B134" s="36"/>
      <c r="C134" s="36"/>
      <c r="D134" s="36"/>
      <c r="E134" s="36"/>
      <c r="F134" s="39"/>
    </row>
    <row r="135" spans="2:6" x14ac:dyDescent="0.15">
      <c r="B135" s="36"/>
      <c r="C135" s="36"/>
      <c r="D135" s="36"/>
      <c r="E135" s="36"/>
      <c r="F135" s="39"/>
    </row>
    <row r="136" spans="2:6" x14ac:dyDescent="0.15">
      <c r="B136" s="36"/>
      <c r="C136" s="36"/>
      <c r="D136" s="36"/>
      <c r="E136" s="36"/>
      <c r="F136" s="39"/>
    </row>
    <row r="137" spans="2:6" x14ac:dyDescent="0.15">
      <c r="B137" s="36"/>
    </row>
    <row r="138" spans="2:6" x14ac:dyDescent="0.15">
      <c r="B138" s="36"/>
    </row>
    <row r="139" spans="2:6" x14ac:dyDescent="0.15">
      <c r="B139" s="36"/>
    </row>
    <row r="140" spans="2:6" x14ac:dyDescent="0.15">
      <c r="B140" s="36"/>
    </row>
    <row r="141" spans="2:6" x14ac:dyDescent="0.15">
      <c r="B141" s="36"/>
    </row>
    <row r="142" spans="2:6" x14ac:dyDescent="0.15">
      <c r="B142" s="36"/>
    </row>
    <row r="143" spans="2:6" x14ac:dyDescent="0.15">
      <c r="B143" s="36"/>
    </row>
    <row r="144" spans="2:6" x14ac:dyDescent="0.15">
      <c r="B144" s="36"/>
    </row>
    <row r="145" spans="2:2" x14ac:dyDescent="0.15">
      <c r="B145" s="36"/>
    </row>
    <row r="146" spans="2:2" x14ac:dyDescent="0.15">
      <c r="B146" s="36"/>
    </row>
    <row r="147" spans="2:2" x14ac:dyDescent="0.15">
      <c r="B147" s="36"/>
    </row>
    <row r="148" spans="2:2" x14ac:dyDescent="0.15">
      <c r="B148" s="36"/>
    </row>
    <row r="149" spans="2:2" x14ac:dyDescent="0.15">
      <c r="B149" s="36"/>
    </row>
    <row r="150" spans="2:2" x14ac:dyDescent="0.15">
      <c r="B150" s="36"/>
    </row>
    <row r="151" spans="2:2" x14ac:dyDescent="0.15">
      <c r="B151" s="36"/>
    </row>
    <row r="152" spans="2:2" x14ac:dyDescent="0.15">
      <c r="B152" s="36"/>
    </row>
    <row r="153" spans="2:2" x14ac:dyDescent="0.15">
      <c r="B153" s="36"/>
    </row>
    <row r="154" spans="2:2" x14ac:dyDescent="0.15">
      <c r="B154" s="36"/>
    </row>
    <row r="155" spans="2:2" x14ac:dyDescent="0.15">
      <c r="B155" s="36"/>
    </row>
    <row r="156" spans="2:2" x14ac:dyDescent="0.15">
      <c r="B156" s="36"/>
    </row>
    <row r="157" spans="2:2" x14ac:dyDescent="0.15">
      <c r="B157" s="36"/>
    </row>
    <row r="158" spans="2:2" x14ac:dyDescent="0.15">
      <c r="B158" s="36"/>
    </row>
    <row r="159" spans="2:2" x14ac:dyDescent="0.15">
      <c r="B159" s="36"/>
    </row>
    <row r="160" spans="2:2" x14ac:dyDescent="0.15">
      <c r="B160" s="36"/>
    </row>
    <row r="161" spans="2:2" x14ac:dyDescent="0.15">
      <c r="B161" s="36"/>
    </row>
    <row r="162" spans="2:2" x14ac:dyDescent="0.15">
      <c r="B162" s="36"/>
    </row>
    <row r="163" spans="2:2" x14ac:dyDescent="0.15">
      <c r="B163" s="36"/>
    </row>
    <row r="164" spans="2:2" x14ac:dyDescent="0.15">
      <c r="B164" s="36"/>
    </row>
    <row r="165" spans="2:2" x14ac:dyDescent="0.15">
      <c r="B165" s="36"/>
    </row>
    <row r="166" spans="2:2" x14ac:dyDescent="0.15">
      <c r="B166" s="36"/>
    </row>
    <row r="167" spans="2:2" x14ac:dyDescent="0.15">
      <c r="B167" s="36"/>
    </row>
    <row r="168" spans="2:2" x14ac:dyDescent="0.15">
      <c r="B168" s="36"/>
    </row>
    <row r="169" spans="2:2" x14ac:dyDescent="0.15">
      <c r="B169" s="36"/>
    </row>
    <row r="170" spans="2:2" x14ac:dyDescent="0.15">
      <c r="B170" s="36"/>
    </row>
    <row r="171" spans="2:2" x14ac:dyDescent="0.15">
      <c r="B171" s="36"/>
    </row>
    <row r="172" spans="2:2" x14ac:dyDescent="0.15">
      <c r="B172" s="36"/>
    </row>
    <row r="173" spans="2:2" x14ac:dyDescent="0.15">
      <c r="B173" s="36"/>
    </row>
    <row r="174" spans="2:2" x14ac:dyDescent="0.15">
      <c r="B174" s="36"/>
    </row>
    <row r="175" spans="2:2" x14ac:dyDescent="0.15">
      <c r="B175" s="36"/>
    </row>
    <row r="176" spans="2:2" x14ac:dyDescent="0.15">
      <c r="B176" s="36"/>
    </row>
    <row r="177" spans="2:2" x14ac:dyDescent="0.15">
      <c r="B177" s="36"/>
    </row>
    <row r="178" spans="2:2" x14ac:dyDescent="0.15">
      <c r="B178" s="36"/>
    </row>
    <row r="179" spans="2:2" x14ac:dyDescent="0.15">
      <c r="B179" s="36"/>
    </row>
    <row r="180" spans="2:2" x14ac:dyDescent="0.15">
      <c r="B180" s="36"/>
    </row>
    <row r="181" spans="2:2" x14ac:dyDescent="0.15">
      <c r="B181" s="36"/>
    </row>
    <row r="182" spans="2:2" x14ac:dyDescent="0.15">
      <c r="B182" s="36"/>
    </row>
    <row r="183" spans="2:2" x14ac:dyDescent="0.15">
      <c r="B183" s="36"/>
    </row>
    <row r="184" spans="2:2" x14ac:dyDescent="0.15">
      <c r="B184" s="36"/>
    </row>
    <row r="185" spans="2:2" x14ac:dyDescent="0.15">
      <c r="B185" s="36"/>
    </row>
    <row r="186" spans="2:2" x14ac:dyDescent="0.15">
      <c r="B186" s="36"/>
    </row>
    <row r="187" spans="2:2" x14ac:dyDescent="0.15">
      <c r="B187" s="36"/>
    </row>
    <row r="188" spans="2:2" x14ac:dyDescent="0.15">
      <c r="B188" s="36"/>
    </row>
    <row r="189" spans="2:2" x14ac:dyDescent="0.15">
      <c r="B189" s="36"/>
    </row>
    <row r="190" spans="2:2" x14ac:dyDescent="0.15">
      <c r="B190" s="36"/>
    </row>
    <row r="191" spans="2:2" x14ac:dyDescent="0.15">
      <c r="B191" s="36"/>
    </row>
    <row r="192" spans="2:2" x14ac:dyDescent="0.15">
      <c r="B192" s="36"/>
    </row>
  </sheetData>
  <sheetProtection sheet="1" objects="1" scenarios="1"/>
  <mergeCells count="10">
    <mergeCell ref="C8:C11"/>
    <mergeCell ref="D8:D11"/>
    <mergeCell ref="E8:E11"/>
    <mergeCell ref="F8:F11"/>
    <mergeCell ref="A1:F1"/>
    <mergeCell ref="A2:F2"/>
    <mergeCell ref="A3:F3"/>
    <mergeCell ref="A4:F4"/>
    <mergeCell ref="A5:F5"/>
    <mergeCell ref="A6:F6"/>
  </mergeCells>
  <printOptions horizontalCentered="1"/>
  <pageMargins left="0.25" right="0.25" top="0.48" bottom="0.37" header="0.3" footer="0.21"/>
  <pageSetup scale="9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15B87-A759-4B76-9F87-2F2E5B651EAB}">
  <dimension ref="A1:F192"/>
  <sheetViews>
    <sheetView workbookViewId="0">
      <selection activeCell="H18" sqref="H18"/>
    </sheetView>
  </sheetViews>
  <sheetFormatPr baseColWidth="10" defaultColWidth="8.83203125" defaultRowHeight="12" x14ac:dyDescent="0.15"/>
  <cols>
    <col min="1" max="1" width="4.83203125" style="3" customWidth="1"/>
    <col min="2" max="2" width="38.83203125" style="1" bestFit="1" customWidth="1"/>
    <col min="3" max="5" width="12.83203125" style="1" customWidth="1"/>
    <col min="6" max="6" width="12.83203125" style="19" customWidth="1"/>
    <col min="7" max="7" width="8.83203125" style="1"/>
    <col min="8" max="8" width="11.1640625" style="1" bestFit="1" customWidth="1"/>
    <col min="9" max="16384" width="8.83203125" style="1"/>
  </cols>
  <sheetData>
    <row r="1" spans="1:6" x14ac:dyDescent="0.15">
      <c r="A1" s="125" t="s">
        <v>0</v>
      </c>
      <c r="B1" s="125"/>
      <c r="C1" s="125"/>
      <c r="D1" s="125"/>
      <c r="E1" s="125"/>
      <c r="F1" s="125"/>
    </row>
    <row r="2" spans="1:6" x14ac:dyDescent="0.15">
      <c r="A2" s="126" t="str">
        <f>'[8]Cover Page'!B12</f>
        <v>Southern Illinois University Carbondale</v>
      </c>
      <c r="B2" s="126"/>
      <c r="C2" s="126"/>
      <c r="D2" s="126"/>
      <c r="E2" s="126"/>
      <c r="F2" s="126"/>
    </row>
    <row r="3" spans="1:6" x14ac:dyDescent="0.15">
      <c r="A3" s="125" t="s">
        <v>1</v>
      </c>
      <c r="B3" s="125"/>
      <c r="C3" s="125"/>
      <c r="D3" s="125"/>
      <c r="E3" s="125"/>
      <c r="F3" s="125"/>
    </row>
    <row r="4" spans="1:6" x14ac:dyDescent="0.15">
      <c r="A4" s="126" t="s">
        <v>2</v>
      </c>
      <c r="B4" s="126"/>
      <c r="C4" s="126"/>
      <c r="D4" s="126"/>
      <c r="E4" s="126"/>
      <c r="F4" s="126"/>
    </row>
    <row r="5" spans="1:6" x14ac:dyDescent="0.15">
      <c r="A5" s="125" t="str">
        <f>CSU!A5</f>
        <v>2021</v>
      </c>
      <c r="B5" s="129"/>
      <c r="C5" s="129"/>
      <c r="D5" s="129"/>
      <c r="E5" s="129"/>
      <c r="F5" s="129"/>
    </row>
    <row r="6" spans="1:6" x14ac:dyDescent="0.15">
      <c r="A6" s="128"/>
      <c r="B6" s="128"/>
      <c r="C6" s="128"/>
      <c r="D6" s="128"/>
      <c r="E6" s="128"/>
      <c r="F6" s="128"/>
    </row>
    <row r="7" spans="1:6" ht="13" thickBot="1" x14ac:dyDescent="0.2">
      <c r="A7" s="2" t="s">
        <v>3</v>
      </c>
      <c r="B7" s="2" t="s">
        <v>4</v>
      </c>
      <c r="C7" s="2" t="s">
        <v>5</v>
      </c>
      <c r="D7" s="2" t="s">
        <v>6</v>
      </c>
      <c r="E7" s="2" t="s">
        <v>7</v>
      </c>
      <c r="F7" s="2" t="s">
        <v>8</v>
      </c>
    </row>
    <row r="8" spans="1:6" x14ac:dyDescent="0.15">
      <c r="B8" s="4"/>
      <c r="C8" s="119" t="s">
        <v>9</v>
      </c>
      <c r="D8" s="121" t="s">
        <v>10</v>
      </c>
      <c r="E8" s="121" t="s">
        <v>11</v>
      </c>
      <c r="F8" s="123" t="s">
        <v>12</v>
      </c>
    </row>
    <row r="9" spans="1:6" x14ac:dyDescent="0.15">
      <c r="C9" s="120"/>
      <c r="D9" s="122"/>
      <c r="E9" s="122"/>
      <c r="F9" s="124"/>
    </row>
    <row r="10" spans="1:6" x14ac:dyDescent="0.15">
      <c r="C10" s="120"/>
      <c r="D10" s="122"/>
      <c r="E10" s="122"/>
      <c r="F10" s="124"/>
    </row>
    <row r="11" spans="1:6" ht="13" thickBot="1" x14ac:dyDescent="0.2">
      <c r="B11" s="5" t="s">
        <v>13</v>
      </c>
      <c r="C11" s="120"/>
      <c r="D11" s="122"/>
      <c r="E11" s="122"/>
      <c r="F11" s="124"/>
    </row>
    <row r="12" spans="1:6" x14ac:dyDescent="0.15">
      <c r="A12" s="6">
        <v>1</v>
      </c>
      <c r="B12" s="7" t="s">
        <v>14</v>
      </c>
      <c r="C12" s="8">
        <v>95820</v>
      </c>
      <c r="D12" s="9">
        <v>26613.5</v>
      </c>
      <c r="E12" s="10">
        <v>49678.400000000001</v>
      </c>
      <c r="F12" s="11">
        <v>172111.9</v>
      </c>
    </row>
    <row r="13" spans="1:6" x14ac:dyDescent="0.15">
      <c r="A13" s="12">
        <v>3</v>
      </c>
      <c r="B13" s="13" t="s">
        <v>15</v>
      </c>
      <c r="C13" s="14">
        <v>1458.1</v>
      </c>
      <c r="D13" s="1">
        <v>335.1</v>
      </c>
      <c r="E13" s="15">
        <v>231.3</v>
      </c>
      <c r="F13" s="16">
        <v>2024.4999999999998</v>
      </c>
    </row>
    <row r="14" spans="1:6" x14ac:dyDescent="0.15">
      <c r="A14" s="12">
        <v>4</v>
      </c>
      <c r="B14" s="13" t="s">
        <v>16</v>
      </c>
      <c r="C14" s="14"/>
      <c r="D14" s="1">
        <v>21553.399999999994</v>
      </c>
      <c r="E14" s="15">
        <v>50531.9</v>
      </c>
      <c r="F14" s="16">
        <v>72085.299999999988</v>
      </c>
    </row>
    <row r="15" spans="1:6" x14ac:dyDescent="0.15">
      <c r="A15" s="12">
        <v>5</v>
      </c>
      <c r="B15" s="13" t="s">
        <v>17</v>
      </c>
      <c r="C15" s="14"/>
      <c r="D15" s="1">
        <v>469.59999999999997</v>
      </c>
      <c r="E15" s="15">
        <v>1050.7</v>
      </c>
      <c r="F15" s="16">
        <v>1520.3</v>
      </c>
    </row>
    <row r="16" spans="1:6" x14ac:dyDescent="0.15">
      <c r="A16" s="12">
        <v>6</v>
      </c>
      <c r="B16" s="13" t="s">
        <v>18</v>
      </c>
      <c r="C16" s="14">
        <v>0.1</v>
      </c>
      <c r="D16" s="1">
        <v>2982.1</v>
      </c>
      <c r="E16" s="15">
        <v>8012.1</v>
      </c>
      <c r="F16" s="16">
        <v>10994.3</v>
      </c>
    </row>
    <row r="17" spans="1:6" x14ac:dyDescent="0.15">
      <c r="A17" s="12">
        <v>7</v>
      </c>
      <c r="B17" s="13" t="s">
        <v>19</v>
      </c>
      <c r="C17" s="14"/>
      <c r="D17" s="1">
        <v>2525.5</v>
      </c>
      <c r="E17" s="15">
        <v>2852</v>
      </c>
      <c r="F17" s="16">
        <v>5377.5</v>
      </c>
    </row>
    <row r="18" spans="1:6" x14ac:dyDescent="0.15">
      <c r="A18" s="12">
        <v>8</v>
      </c>
      <c r="B18" s="13" t="s">
        <v>20</v>
      </c>
      <c r="C18" s="14"/>
      <c r="D18" s="1">
        <v>16346.6</v>
      </c>
      <c r="E18" s="15">
        <v>48689.2</v>
      </c>
      <c r="F18" s="16">
        <v>65035.799999999996</v>
      </c>
    </row>
    <row r="19" spans="1:6" x14ac:dyDescent="0.15">
      <c r="A19" s="12">
        <v>9</v>
      </c>
      <c r="B19" s="13" t="s">
        <v>21</v>
      </c>
      <c r="C19" s="14"/>
      <c r="D19" s="1">
        <v>837.2</v>
      </c>
      <c r="E19" s="15">
        <v>1265.7</v>
      </c>
      <c r="F19" s="16">
        <v>2102.9</v>
      </c>
    </row>
    <row r="20" spans="1:6" x14ac:dyDescent="0.15">
      <c r="A20" s="12">
        <v>10</v>
      </c>
      <c r="B20" s="13" t="s">
        <v>22</v>
      </c>
      <c r="C20" s="14"/>
      <c r="D20" s="1">
        <v>433</v>
      </c>
      <c r="E20" s="15">
        <v>696.1</v>
      </c>
      <c r="F20" s="16">
        <v>1129.0999999999999</v>
      </c>
    </row>
    <row r="21" spans="1:6" x14ac:dyDescent="0.15">
      <c r="A21" s="12">
        <v>11</v>
      </c>
      <c r="B21" s="13" t="s">
        <v>23</v>
      </c>
      <c r="C21" s="14"/>
      <c r="E21" s="15"/>
      <c r="F21" s="16">
        <v>0</v>
      </c>
    </row>
    <row r="22" spans="1:6" x14ac:dyDescent="0.15">
      <c r="A22" s="12">
        <v>12</v>
      </c>
      <c r="B22" s="13" t="s">
        <v>24</v>
      </c>
      <c r="C22" s="14"/>
      <c r="D22" s="1">
        <v>365</v>
      </c>
      <c r="E22" s="15">
        <v>2417.3000000000002</v>
      </c>
      <c r="F22" s="16">
        <v>2782.3</v>
      </c>
    </row>
    <row r="23" spans="1:6" x14ac:dyDescent="0.15">
      <c r="A23" s="12">
        <v>13</v>
      </c>
      <c r="B23" s="13" t="s">
        <v>25</v>
      </c>
      <c r="C23" s="14"/>
      <c r="E23" s="15">
        <v>291</v>
      </c>
      <c r="F23" s="16">
        <v>291</v>
      </c>
    </row>
    <row r="24" spans="1:6" x14ac:dyDescent="0.15">
      <c r="A24" s="12">
        <v>14</v>
      </c>
      <c r="B24" s="13" t="s">
        <v>26</v>
      </c>
      <c r="C24" s="14"/>
      <c r="E24" s="15"/>
      <c r="F24" s="16">
        <v>0</v>
      </c>
    </row>
    <row r="25" spans="1:6" x14ac:dyDescent="0.15">
      <c r="A25" s="12">
        <v>15</v>
      </c>
      <c r="B25" s="13" t="s">
        <v>27</v>
      </c>
      <c r="C25" s="14">
        <v>4939.6000000000004</v>
      </c>
      <c r="D25" s="1">
        <v>-3081</v>
      </c>
      <c r="E25" s="15">
        <v>905.8</v>
      </c>
      <c r="F25" s="16">
        <v>2764.4000000000005</v>
      </c>
    </row>
    <row r="26" spans="1:6" x14ac:dyDescent="0.15">
      <c r="A26" s="12">
        <v>16</v>
      </c>
      <c r="B26" s="17" t="s">
        <v>28</v>
      </c>
      <c r="C26" s="18">
        <v>15</v>
      </c>
      <c r="D26" s="19">
        <v>1066</v>
      </c>
      <c r="E26" s="20">
        <v>10925</v>
      </c>
      <c r="F26" s="16">
        <v>12006</v>
      </c>
    </row>
    <row r="27" spans="1:6" x14ac:dyDescent="0.15">
      <c r="A27" s="12">
        <v>17</v>
      </c>
      <c r="B27" s="21" t="s">
        <v>29</v>
      </c>
      <c r="C27" s="22"/>
      <c r="D27" s="23"/>
      <c r="E27" s="24"/>
      <c r="F27" s="16">
        <v>0</v>
      </c>
    </row>
    <row r="28" spans="1:6" x14ac:dyDescent="0.15">
      <c r="A28" s="12">
        <v>18</v>
      </c>
      <c r="B28" s="21" t="s">
        <v>30</v>
      </c>
      <c r="C28" s="22"/>
      <c r="D28" s="23"/>
      <c r="E28" s="24"/>
      <c r="F28" s="16">
        <v>0</v>
      </c>
    </row>
    <row r="29" spans="1:6" x14ac:dyDescent="0.15">
      <c r="A29" s="12">
        <v>19</v>
      </c>
      <c r="B29" s="21" t="s">
        <v>31</v>
      </c>
      <c r="C29" s="22"/>
      <c r="D29" s="23"/>
      <c r="E29" s="24"/>
      <c r="F29" s="16">
        <v>0</v>
      </c>
    </row>
    <row r="30" spans="1:6" x14ac:dyDescent="0.15">
      <c r="A30" s="12">
        <v>20</v>
      </c>
      <c r="B30" s="21" t="s">
        <v>32</v>
      </c>
      <c r="C30" s="22"/>
      <c r="D30" s="23"/>
      <c r="E30" s="24"/>
      <c r="F30" s="16">
        <v>0</v>
      </c>
    </row>
    <row r="31" spans="1:6" x14ac:dyDescent="0.15">
      <c r="A31" s="12">
        <v>21</v>
      </c>
      <c r="B31" s="21" t="s">
        <v>33</v>
      </c>
      <c r="C31" s="22"/>
      <c r="D31" s="23"/>
      <c r="E31" s="24"/>
      <c r="F31" s="16">
        <v>0</v>
      </c>
    </row>
    <row r="32" spans="1:6" x14ac:dyDescent="0.15">
      <c r="A32" s="12">
        <v>22</v>
      </c>
      <c r="B32" s="21" t="s">
        <v>34</v>
      </c>
      <c r="C32" s="22"/>
      <c r="D32" s="23"/>
      <c r="E32" s="24"/>
      <c r="F32" s="16">
        <v>0</v>
      </c>
    </row>
    <row r="33" spans="1:6" x14ac:dyDescent="0.15">
      <c r="A33" s="12">
        <v>23</v>
      </c>
      <c r="B33" s="21" t="s">
        <v>35</v>
      </c>
      <c r="C33" s="22"/>
      <c r="D33" s="23"/>
      <c r="E33" s="24"/>
      <c r="F33" s="16">
        <v>0</v>
      </c>
    </row>
    <row r="34" spans="1:6" x14ac:dyDescent="0.15">
      <c r="A34" s="12">
        <v>24</v>
      </c>
      <c r="B34" s="21" t="s">
        <v>36</v>
      </c>
      <c r="C34" s="22"/>
      <c r="D34" s="23"/>
      <c r="E34" s="24"/>
      <c r="F34" s="16">
        <v>0</v>
      </c>
    </row>
    <row r="35" spans="1:6" x14ac:dyDescent="0.15">
      <c r="A35" s="12">
        <v>25</v>
      </c>
      <c r="B35" s="21" t="s">
        <v>37</v>
      </c>
      <c r="C35" s="22"/>
      <c r="D35" s="23"/>
      <c r="E35" s="24"/>
      <c r="F35" s="16">
        <v>0</v>
      </c>
    </row>
    <row r="36" spans="1:6" x14ac:dyDescent="0.15">
      <c r="A36" s="12">
        <v>26</v>
      </c>
      <c r="B36" s="21" t="s">
        <v>38</v>
      </c>
      <c r="C36" s="22"/>
      <c r="D36" s="23"/>
      <c r="E36" s="24"/>
      <c r="F36" s="16">
        <v>0</v>
      </c>
    </row>
    <row r="37" spans="1:6" x14ac:dyDescent="0.15">
      <c r="A37" s="12">
        <v>27</v>
      </c>
      <c r="B37" s="21" t="s">
        <v>39</v>
      </c>
      <c r="C37" s="22"/>
      <c r="D37" s="23"/>
      <c r="E37" s="24"/>
      <c r="F37" s="16">
        <v>0</v>
      </c>
    </row>
    <row r="38" spans="1:6" x14ac:dyDescent="0.15">
      <c r="A38" s="12">
        <v>28</v>
      </c>
      <c r="B38" s="21" t="s">
        <v>40</v>
      </c>
      <c r="C38" s="22"/>
      <c r="D38" s="23">
        <v>966.7</v>
      </c>
      <c r="E38" s="24">
        <v>10925</v>
      </c>
      <c r="F38" s="16">
        <v>11891.7</v>
      </c>
    </row>
    <row r="39" spans="1:6" x14ac:dyDescent="0.15">
      <c r="A39" s="12">
        <v>29</v>
      </c>
      <c r="B39" s="21" t="s">
        <v>41</v>
      </c>
      <c r="C39" s="22">
        <v>15</v>
      </c>
      <c r="D39" s="23"/>
      <c r="E39" s="24"/>
      <c r="F39" s="16">
        <v>15</v>
      </c>
    </row>
    <row r="40" spans="1:6" ht="13" thickBot="1" x14ac:dyDescent="0.2">
      <c r="A40" s="25">
        <v>30</v>
      </c>
      <c r="B40" s="26" t="s">
        <v>46</v>
      </c>
      <c r="C40" s="27"/>
      <c r="D40" s="28">
        <v>99.3</v>
      </c>
      <c r="E40" s="29"/>
      <c r="F40" s="30">
        <v>99.3</v>
      </c>
    </row>
    <row r="41" spans="1:6" ht="14" thickTop="1" thickBot="1" x14ac:dyDescent="0.2">
      <c r="A41" s="31">
        <v>99</v>
      </c>
      <c r="B41" s="32" t="s">
        <v>43</v>
      </c>
      <c r="C41" s="33">
        <v>102232.80000000002</v>
      </c>
      <c r="D41" s="34">
        <v>70445.999999999985</v>
      </c>
      <c r="E41" s="34">
        <v>177546.5</v>
      </c>
      <c r="F41" s="35">
        <v>350225.3</v>
      </c>
    </row>
    <row r="42" spans="1:6" x14ac:dyDescent="0.15">
      <c r="B42" s="36"/>
      <c r="C42" s="37"/>
      <c r="D42" s="37"/>
      <c r="E42" s="37"/>
    </row>
    <row r="43" spans="1:6" x14ac:dyDescent="0.15">
      <c r="B43" s="36"/>
      <c r="C43" s="37"/>
      <c r="D43" s="37"/>
      <c r="E43" s="37"/>
      <c r="F43" s="38"/>
    </row>
    <row r="44" spans="1:6" x14ac:dyDescent="0.15">
      <c r="B44" s="36"/>
      <c r="C44" s="37"/>
      <c r="D44" s="37"/>
      <c r="E44" s="37"/>
      <c r="F44" s="38"/>
    </row>
    <row r="45" spans="1:6" x14ac:dyDescent="0.15">
      <c r="B45" s="36"/>
      <c r="C45" s="37"/>
      <c r="D45" s="37"/>
      <c r="E45" s="37"/>
      <c r="F45" s="38"/>
    </row>
    <row r="46" spans="1:6" x14ac:dyDescent="0.15">
      <c r="B46" s="36"/>
      <c r="C46" s="37"/>
      <c r="D46" s="37"/>
      <c r="E46" s="37"/>
      <c r="F46" s="38"/>
    </row>
    <row r="47" spans="1:6" x14ac:dyDescent="0.15">
      <c r="B47" s="36"/>
      <c r="C47" s="37"/>
      <c r="D47" s="37"/>
      <c r="E47" s="37"/>
      <c r="F47" s="38"/>
    </row>
    <row r="48" spans="1:6" x14ac:dyDescent="0.15">
      <c r="B48" s="36"/>
      <c r="C48" s="37"/>
      <c r="D48" s="37"/>
      <c r="E48" s="37"/>
      <c r="F48" s="38"/>
    </row>
    <row r="49" spans="2:6" x14ac:dyDescent="0.15">
      <c r="B49" s="36"/>
      <c r="C49" s="37"/>
      <c r="D49" s="37"/>
      <c r="E49" s="37"/>
      <c r="F49" s="38"/>
    </row>
    <row r="50" spans="2:6" x14ac:dyDescent="0.15">
      <c r="B50" s="36"/>
      <c r="C50" s="37"/>
      <c r="D50" s="37"/>
      <c r="E50" s="37"/>
      <c r="F50" s="38"/>
    </row>
    <row r="51" spans="2:6" x14ac:dyDescent="0.15">
      <c r="B51" s="36"/>
      <c r="C51" s="37"/>
      <c r="D51" s="37"/>
      <c r="E51" s="37"/>
      <c r="F51" s="38"/>
    </row>
    <row r="52" spans="2:6" x14ac:dyDescent="0.15">
      <c r="B52" s="36"/>
      <c r="C52" s="37"/>
      <c r="D52" s="37"/>
      <c r="E52" s="37"/>
      <c r="F52" s="38"/>
    </row>
    <row r="53" spans="2:6" x14ac:dyDescent="0.15">
      <c r="B53" s="36"/>
      <c r="C53" s="37"/>
      <c r="D53" s="37"/>
      <c r="E53" s="37"/>
      <c r="F53" s="38"/>
    </row>
    <row r="54" spans="2:6" x14ac:dyDescent="0.15">
      <c r="B54" s="36"/>
      <c r="C54" s="37"/>
      <c r="D54" s="37"/>
      <c r="E54" s="37"/>
      <c r="F54" s="38"/>
    </row>
    <row r="55" spans="2:6" x14ac:dyDescent="0.15">
      <c r="B55" s="36"/>
      <c r="C55" s="37"/>
      <c r="D55" s="37"/>
      <c r="E55" s="37"/>
      <c r="F55" s="38"/>
    </row>
    <row r="56" spans="2:6" x14ac:dyDescent="0.15">
      <c r="B56" s="36"/>
      <c r="C56" s="37"/>
      <c r="D56" s="37"/>
      <c r="E56" s="37"/>
      <c r="F56" s="38"/>
    </row>
    <row r="57" spans="2:6" x14ac:dyDescent="0.15">
      <c r="B57" s="36"/>
      <c r="C57" s="37"/>
      <c r="D57" s="37"/>
      <c r="E57" s="37"/>
      <c r="F57" s="38"/>
    </row>
    <row r="58" spans="2:6" x14ac:dyDescent="0.15">
      <c r="B58" s="36"/>
      <c r="C58" s="37"/>
      <c r="D58" s="37"/>
      <c r="E58" s="37"/>
      <c r="F58" s="38"/>
    </row>
    <row r="59" spans="2:6" x14ac:dyDescent="0.15">
      <c r="B59" s="36"/>
      <c r="C59" s="37"/>
      <c r="D59" s="37"/>
      <c r="E59" s="37"/>
      <c r="F59" s="38"/>
    </row>
    <row r="60" spans="2:6" x14ac:dyDescent="0.15">
      <c r="B60" s="36"/>
      <c r="C60" s="37"/>
      <c r="D60" s="37"/>
      <c r="E60" s="37"/>
      <c r="F60" s="38"/>
    </row>
    <row r="61" spans="2:6" x14ac:dyDescent="0.15">
      <c r="B61" s="36"/>
      <c r="C61" s="37"/>
      <c r="D61" s="37"/>
      <c r="E61" s="37"/>
      <c r="F61" s="38"/>
    </row>
    <row r="62" spans="2:6" x14ac:dyDescent="0.15">
      <c r="B62" s="36"/>
      <c r="C62" s="37"/>
      <c r="D62" s="37"/>
      <c r="E62" s="37"/>
      <c r="F62" s="38"/>
    </row>
    <row r="63" spans="2:6" x14ac:dyDescent="0.15">
      <c r="B63" s="36"/>
      <c r="C63" s="37"/>
      <c r="D63" s="37"/>
      <c r="E63" s="37"/>
      <c r="F63" s="38"/>
    </row>
    <row r="64" spans="2:6" x14ac:dyDescent="0.15">
      <c r="B64" s="36"/>
      <c r="C64" s="37"/>
      <c r="D64" s="37"/>
      <c r="E64" s="37"/>
      <c r="F64" s="38"/>
    </row>
    <row r="65" spans="2:6" x14ac:dyDescent="0.15">
      <c r="B65" s="36"/>
      <c r="C65" s="37"/>
      <c r="D65" s="37"/>
      <c r="E65" s="37"/>
      <c r="F65" s="38"/>
    </row>
    <row r="66" spans="2:6" x14ac:dyDescent="0.15">
      <c r="B66" s="36"/>
      <c r="C66" s="37"/>
      <c r="D66" s="37"/>
      <c r="E66" s="37"/>
      <c r="F66" s="38"/>
    </row>
    <row r="67" spans="2:6" x14ac:dyDescent="0.15">
      <c r="B67" s="36"/>
      <c r="C67" s="37"/>
      <c r="D67" s="37"/>
      <c r="E67" s="37"/>
      <c r="F67" s="38"/>
    </row>
    <row r="68" spans="2:6" x14ac:dyDescent="0.15">
      <c r="B68" s="36"/>
      <c r="C68" s="37"/>
      <c r="D68" s="37"/>
      <c r="E68" s="37"/>
      <c r="F68" s="38"/>
    </row>
    <row r="69" spans="2:6" x14ac:dyDescent="0.15">
      <c r="B69" s="36"/>
      <c r="C69" s="37"/>
      <c r="D69" s="37"/>
      <c r="E69" s="37"/>
      <c r="F69" s="38"/>
    </row>
    <row r="70" spans="2:6" x14ac:dyDescent="0.15">
      <c r="B70" s="36"/>
      <c r="C70" s="37"/>
      <c r="D70" s="37"/>
      <c r="E70" s="37"/>
      <c r="F70" s="38"/>
    </row>
    <row r="71" spans="2:6" x14ac:dyDescent="0.15">
      <c r="B71" s="36"/>
      <c r="C71" s="37"/>
      <c r="D71" s="37"/>
      <c r="E71" s="37"/>
      <c r="F71" s="38"/>
    </row>
    <row r="72" spans="2:6" x14ac:dyDescent="0.15">
      <c r="B72" s="36"/>
      <c r="C72" s="37"/>
      <c r="D72" s="37"/>
      <c r="E72" s="37"/>
      <c r="F72" s="38"/>
    </row>
    <row r="73" spans="2:6" x14ac:dyDescent="0.15">
      <c r="B73" s="36"/>
      <c r="C73" s="37"/>
      <c r="D73" s="37"/>
      <c r="E73" s="37"/>
      <c r="F73" s="38"/>
    </row>
    <row r="74" spans="2:6" x14ac:dyDescent="0.15">
      <c r="B74" s="36"/>
      <c r="C74" s="37"/>
      <c r="D74" s="37"/>
      <c r="E74" s="37"/>
      <c r="F74" s="38"/>
    </row>
    <row r="75" spans="2:6" x14ac:dyDescent="0.15">
      <c r="B75" s="36"/>
      <c r="C75" s="37"/>
      <c r="D75" s="37"/>
      <c r="E75" s="37"/>
      <c r="F75" s="38"/>
    </row>
    <row r="76" spans="2:6" x14ac:dyDescent="0.15">
      <c r="B76" s="36"/>
      <c r="C76" s="37"/>
      <c r="D76" s="37"/>
      <c r="E76" s="37"/>
      <c r="F76" s="38"/>
    </row>
    <row r="77" spans="2:6" x14ac:dyDescent="0.15">
      <c r="B77" s="36"/>
      <c r="C77" s="37"/>
      <c r="D77" s="37"/>
      <c r="E77" s="37"/>
      <c r="F77" s="38"/>
    </row>
    <row r="78" spans="2:6" x14ac:dyDescent="0.15">
      <c r="B78" s="36"/>
      <c r="C78" s="37"/>
      <c r="D78" s="37"/>
      <c r="E78" s="37"/>
      <c r="F78" s="38"/>
    </row>
    <row r="79" spans="2:6" x14ac:dyDescent="0.15">
      <c r="B79" s="36"/>
      <c r="C79" s="37"/>
      <c r="D79" s="37"/>
      <c r="E79" s="37"/>
      <c r="F79" s="38"/>
    </row>
    <row r="80" spans="2:6" x14ac:dyDescent="0.15">
      <c r="B80" s="36"/>
      <c r="C80" s="37"/>
      <c r="D80" s="37"/>
      <c r="E80" s="37"/>
      <c r="F80" s="38"/>
    </row>
    <row r="81" spans="2:6" x14ac:dyDescent="0.15">
      <c r="B81" s="36"/>
      <c r="C81" s="37"/>
      <c r="D81" s="37"/>
      <c r="E81" s="37"/>
      <c r="F81" s="38"/>
    </row>
    <row r="82" spans="2:6" x14ac:dyDescent="0.15">
      <c r="B82" s="36"/>
      <c r="C82" s="37"/>
      <c r="D82" s="37"/>
      <c r="E82" s="37"/>
      <c r="F82" s="38"/>
    </row>
    <row r="83" spans="2:6" x14ac:dyDescent="0.15">
      <c r="B83" s="36"/>
      <c r="C83" s="37"/>
      <c r="D83" s="37"/>
      <c r="E83" s="37"/>
      <c r="F83" s="38"/>
    </row>
    <row r="84" spans="2:6" x14ac:dyDescent="0.15">
      <c r="B84" s="36"/>
      <c r="C84" s="37"/>
      <c r="D84" s="37"/>
      <c r="E84" s="37"/>
      <c r="F84" s="38"/>
    </row>
    <row r="85" spans="2:6" x14ac:dyDescent="0.15">
      <c r="B85" s="36"/>
      <c r="C85" s="37"/>
      <c r="D85" s="37"/>
      <c r="E85" s="37"/>
      <c r="F85" s="38"/>
    </row>
    <row r="86" spans="2:6" x14ac:dyDescent="0.15">
      <c r="B86" s="36"/>
      <c r="C86" s="37"/>
      <c r="D86" s="37"/>
      <c r="E86" s="37"/>
      <c r="F86" s="38"/>
    </row>
    <row r="87" spans="2:6" x14ac:dyDescent="0.15">
      <c r="B87" s="36"/>
      <c r="C87" s="37"/>
      <c r="D87" s="37"/>
      <c r="E87" s="37"/>
      <c r="F87" s="38"/>
    </row>
    <row r="88" spans="2:6" x14ac:dyDescent="0.15">
      <c r="B88" s="36"/>
      <c r="C88" s="37"/>
      <c r="D88" s="37"/>
      <c r="E88" s="37"/>
      <c r="F88" s="38"/>
    </row>
    <row r="89" spans="2:6" x14ac:dyDescent="0.15">
      <c r="B89" s="36"/>
      <c r="C89" s="37"/>
      <c r="D89" s="37"/>
      <c r="E89" s="37"/>
      <c r="F89" s="38"/>
    </row>
    <row r="90" spans="2:6" x14ac:dyDescent="0.15">
      <c r="B90" s="36"/>
      <c r="C90" s="37"/>
      <c r="D90" s="37"/>
      <c r="E90" s="37"/>
      <c r="F90" s="38"/>
    </row>
    <row r="91" spans="2:6" x14ac:dyDescent="0.15">
      <c r="B91" s="36"/>
      <c r="C91" s="37"/>
      <c r="D91" s="37"/>
      <c r="E91" s="37"/>
      <c r="F91" s="38"/>
    </row>
    <row r="92" spans="2:6" x14ac:dyDescent="0.15">
      <c r="B92" s="36"/>
      <c r="C92" s="37"/>
      <c r="D92" s="37"/>
      <c r="E92" s="37"/>
      <c r="F92" s="38"/>
    </row>
    <row r="93" spans="2:6" x14ac:dyDescent="0.15">
      <c r="B93" s="36"/>
      <c r="C93" s="37"/>
      <c r="D93" s="37"/>
      <c r="E93" s="37"/>
      <c r="F93" s="38"/>
    </row>
    <row r="94" spans="2:6" x14ac:dyDescent="0.15">
      <c r="B94" s="36"/>
      <c r="C94" s="37"/>
      <c r="D94" s="37"/>
      <c r="E94" s="37"/>
      <c r="F94" s="38"/>
    </row>
    <row r="95" spans="2:6" x14ac:dyDescent="0.15">
      <c r="B95" s="36"/>
      <c r="C95" s="37"/>
      <c r="D95" s="37"/>
      <c r="E95" s="37"/>
      <c r="F95" s="38"/>
    </row>
    <row r="96" spans="2:6" x14ac:dyDescent="0.15">
      <c r="B96" s="36"/>
      <c r="C96" s="37"/>
      <c r="D96" s="37"/>
      <c r="E96" s="37"/>
      <c r="F96" s="38"/>
    </row>
    <row r="97" spans="2:6" x14ac:dyDescent="0.15">
      <c r="B97" s="36"/>
      <c r="C97" s="37"/>
      <c r="D97" s="37"/>
      <c r="E97" s="37"/>
      <c r="F97" s="38"/>
    </row>
    <row r="98" spans="2:6" x14ac:dyDescent="0.15">
      <c r="B98" s="36"/>
      <c r="C98" s="37"/>
      <c r="D98" s="37"/>
      <c r="E98" s="37"/>
      <c r="F98" s="38"/>
    </row>
    <row r="99" spans="2:6" x14ac:dyDescent="0.15">
      <c r="B99" s="36"/>
      <c r="C99" s="37"/>
      <c r="D99" s="37"/>
      <c r="E99" s="37"/>
      <c r="F99" s="38"/>
    </row>
    <row r="100" spans="2:6" x14ac:dyDescent="0.15">
      <c r="B100" s="36"/>
      <c r="C100" s="37"/>
      <c r="D100" s="37"/>
      <c r="E100" s="37"/>
      <c r="F100" s="38"/>
    </row>
    <row r="101" spans="2:6" x14ac:dyDescent="0.15">
      <c r="B101" s="36"/>
      <c r="C101" s="37"/>
      <c r="D101" s="37"/>
      <c r="E101" s="37"/>
      <c r="F101" s="38"/>
    </row>
    <row r="102" spans="2:6" x14ac:dyDescent="0.15">
      <c r="B102" s="36"/>
      <c r="C102" s="37"/>
      <c r="D102" s="37"/>
      <c r="E102" s="37"/>
      <c r="F102" s="38"/>
    </row>
    <row r="103" spans="2:6" x14ac:dyDescent="0.15">
      <c r="B103" s="36"/>
      <c r="C103" s="37"/>
      <c r="D103" s="37"/>
      <c r="E103" s="37"/>
      <c r="F103" s="38"/>
    </row>
    <row r="104" spans="2:6" x14ac:dyDescent="0.15">
      <c r="B104" s="36"/>
      <c r="C104" s="37"/>
      <c r="D104" s="37"/>
      <c r="E104" s="37"/>
      <c r="F104" s="38"/>
    </row>
    <row r="105" spans="2:6" x14ac:dyDescent="0.15">
      <c r="B105" s="36"/>
      <c r="C105" s="37"/>
      <c r="D105" s="37"/>
      <c r="E105" s="37"/>
      <c r="F105" s="38"/>
    </row>
    <row r="106" spans="2:6" x14ac:dyDescent="0.15">
      <c r="B106" s="36"/>
      <c r="C106" s="37"/>
      <c r="D106" s="37"/>
      <c r="E106" s="37"/>
      <c r="F106" s="38"/>
    </row>
    <row r="107" spans="2:6" x14ac:dyDescent="0.15">
      <c r="B107" s="36"/>
      <c r="C107" s="37"/>
      <c r="D107" s="37"/>
      <c r="E107" s="37"/>
      <c r="F107" s="38"/>
    </row>
    <row r="108" spans="2:6" x14ac:dyDescent="0.15">
      <c r="B108" s="36"/>
      <c r="C108" s="36"/>
      <c r="D108" s="36"/>
      <c r="E108" s="36"/>
      <c r="F108" s="39"/>
    </row>
    <row r="109" spans="2:6" x14ac:dyDescent="0.15">
      <c r="B109" s="36"/>
      <c r="C109" s="36"/>
      <c r="D109" s="36"/>
      <c r="E109" s="36"/>
      <c r="F109" s="39"/>
    </row>
    <row r="110" spans="2:6" x14ac:dyDescent="0.15">
      <c r="B110" s="36"/>
      <c r="C110" s="36"/>
      <c r="D110" s="36"/>
      <c r="E110" s="36"/>
      <c r="F110" s="39"/>
    </row>
    <row r="111" spans="2:6" x14ac:dyDescent="0.15">
      <c r="B111" s="36"/>
      <c r="C111" s="36"/>
      <c r="D111" s="36"/>
      <c r="E111" s="36"/>
      <c r="F111" s="39"/>
    </row>
    <row r="112" spans="2:6" x14ac:dyDescent="0.15">
      <c r="B112" s="36"/>
      <c r="C112" s="36"/>
      <c r="D112" s="36"/>
      <c r="E112" s="36"/>
      <c r="F112" s="39"/>
    </row>
    <row r="113" spans="2:6" x14ac:dyDescent="0.15">
      <c r="B113" s="36"/>
      <c r="C113" s="36"/>
      <c r="D113" s="36"/>
      <c r="E113" s="36"/>
      <c r="F113" s="39"/>
    </row>
    <row r="114" spans="2:6" x14ac:dyDescent="0.15">
      <c r="B114" s="36"/>
      <c r="C114" s="36"/>
      <c r="D114" s="36"/>
      <c r="E114" s="36"/>
      <c r="F114" s="39"/>
    </row>
    <row r="115" spans="2:6" x14ac:dyDescent="0.15">
      <c r="B115" s="36"/>
      <c r="C115" s="36"/>
      <c r="D115" s="36"/>
      <c r="E115" s="36"/>
      <c r="F115" s="39"/>
    </row>
    <row r="116" spans="2:6" x14ac:dyDescent="0.15">
      <c r="B116" s="36"/>
      <c r="C116" s="36"/>
      <c r="D116" s="36"/>
      <c r="E116" s="36"/>
      <c r="F116" s="39"/>
    </row>
    <row r="117" spans="2:6" x14ac:dyDescent="0.15">
      <c r="B117" s="36"/>
      <c r="C117" s="36"/>
      <c r="D117" s="36"/>
      <c r="E117" s="36"/>
      <c r="F117" s="39"/>
    </row>
    <row r="118" spans="2:6" x14ac:dyDescent="0.15">
      <c r="B118" s="36"/>
      <c r="C118" s="36"/>
      <c r="D118" s="36"/>
      <c r="E118" s="36"/>
      <c r="F118" s="39"/>
    </row>
    <row r="119" spans="2:6" x14ac:dyDescent="0.15">
      <c r="B119" s="36"/>
      <c r="C119" s="36"/>
      <c r="D119" s="36"/>
      <c r="E119" s="36"/>
      <c r="F119" s="39"/>
    </row>
    <row r="120" spans="2:6" x14ac:dyDescent="0.15">
      <c r="B120" s="36"/>
      <c r="C120" s="36"/>
      <c r="D120" s="36"/>
      <c r="E120" s="36"/>
      <c r="F120" s="39"/>
    </row>
    <row r="121" spans="2:6" x14ac:dyDescent="0.15">
      <c r="B121" s="36"/>
      <c r="C121" s="36"/>
      <c r="D121" s="36"/>
      <c r="E121" s="36"/>
      <c r="F121" s="39"/>
    </row>
    <row r="122" spans="2:6" x14ac:dyDescent="0.15">
      <c r="B122" s="36"/>
      <c r="C122" s="36"/>
      <c r="D122" s="36"/>
      <c r="E122" s="36"/>
      <c r="F122" s="39"/>
    </row>
    <row r="123" spans="2:6" x14ac:dyDescent="0.15">
      <c r="B123" s="36"/>
      <c r="C123" s="36"/>
      <c r="D123" s="36"/>
      <c r="E123" s="36"/>
      <c r="F123" s="39"/>
    </row>
    <row r="124" spans="2:6" x14ac:dyDescent="0.15">
      <c r="B124" s="36"/>
      <c r="C124" s="36"/>
      <c r="D124" s="36"/>
      <c r="E124" s="36"/>
      <c r="F124" s="39"/>
    </row>
    <row r="125" spans="2:6" x14ac:dyDescent="0.15">
      <c r="B125" s="36"/>
      <c r="C125" s="36"/>
      <c r="D125" s="36"/>
      <c r="E125" s="36"/>
      <c r="F125" s="39"/>
    </row>
    <row r="126" spans="2:6" x14ac:dyDescent="0.15">
      <c r="B126" s="36"/>
      <c r="C126" s="36"/>
      <c r="D126" s="36"/>
      <c r="E126" s="36"/>
      <c r="F126" s="39"/>
    </row>
    <row r="127" spans="2:6" x14ac:dyDescent="0.15">
      <c r="B127" s="36"/>
      <c r="C127" s="36"/>
      <c r="D127" s="36"/>
      <c r="E127" s="36"/>
      <c r="F127" s="39"/>
    </row>
    <row r="128" spans="2:6" x14ac:dyDescent="0.15">
      <c r="B128" s="36"/>
      <c r="C128" s="36"/>
      <c r="D128" s="36"/>
      <c r="E128" s="36"/>
      <c r="F128" s="39"/>
    </row>
    <row r="129" spans="2:6" x14ac:dyDescent="0.15">
      <c r="B129" s="36"/>
      <c r="C129" s="36"/>
      <c r="D129" s="36"/>
      <c r="E129" s="36"/>
      <c r="F129" s="39"/>
    </row>
    <row r="130" spans="2:6" x14ac:dyDescent="0.15">
      <c r="B130" s="36"/>
      <c r="C130" s="36"/>
      <c r="D130" s="36"/>
      <c r="E130" s="36"/>
      <c r="F130" s="39"/>
    </row>
    <row r="131" spans="2:6" x14ac:dyDescent="0.15">
      <c r="B131" s="36"/>
      <c r="C131" s="36"/>
      <c r="D131" s="36"/>
      <c r="E131" s="36"/>
      <c r="F131" s="39"/>
    </row>
    <row r="132" spans="2:6" x14ac:dyDescent="0.15">
      <c r="B132" s="36"/>
      <c r="C132" s="36"/>
      <c r="D132" s="36"/>
      <c r="E132" s="36"/>
      <c r="F132" s="39"/>
    </row>
    <row r="133" spans="2:6" x14ac:dyDescent="0.15">
      <c r="B133" s="36"/>
      <c r="C133" s="36"/>
      <c r="D133" s="36"/>
      <c r="E133" s="36"/>
      <c r="F133" s="39"/>
    </row>
    <row r="134" spans="2:6" x14ac:dyDescent="0.15">
      <c r="B134" s="36"/>
      <c r="C134" s="36"/>
      <c r="D134" s="36"/>
      <c r="E134" s="36"/>
      <c r="F134" s="39"/>
    </row>
    <row r="135" spans="2:6" x14ac:dyDescent="0.15">
      <c r="B135" s="36"/>
      <c r="C135" s="36"/>
      <c r="D135" s="36"/>
      <c r="E135" s="36"/>
      <c r="F135" s="39"/>
    </row>
    <row r="136" spans="2:6" x14ac:dyDescent="0.15">
      <c r="B136" s="36"/>
      <c r="C136" s="36"/>
      <c r="D136" s="36"/>
      <c r="E136" s="36"/>
      <c r="F136" s="39"/>
    </row>
    <row r="137" spans="2:6" x14ac:dyDescent="0.15">
      <c r="B137" s="36"/>
    </row>
    <row r="138" spans="2:6" x14ac:dyDescent="0.15">
      <c r="B138" s="36"/>
    </row>
    <row r="139" spans="2:6" x14ac:dyDescent="0.15">
      <c r="B139" s="36"/>
    </row>
    <row r="140" spans="2:6" x14ac:dyDescent="0.15">
      <c r="B140" s="36"/>
    </row>
    <row r="141" spans="2:6" x14ac:dyDescent="0.15">
      <c r="B141" s="36"/>
    </row>
    <row r="142" spans="2:6" x14ac:dyDescent="0.15">
      <c r="B142" s="36"/>
    </row>
    <row r="143" spans="2:6" x14ac:dyDescent="0.15">
      <c r="B143" s="36"/>
    </row>
    <row r="144" spans="2:6" x14ac:dyDescent="0.15">
      <c r="B144" s="36"/>
    </row>
    <row r="145" spans="2:2" x14ac:dyDescent="0.15">
      <c r="B145" s="36"/>
    </row>
    <row r="146" spans="2:2" x14ac:dyDescent="0.15">
      <c r="B146" s="36"/>
    </row>
    <row r="147" spans="2:2" x14ac:dyDescent="0.15">
      <c r="B147" s="36"/>
    </row>
    <row r="148" spans="2:2" x14ac:dyDescent="0.15">
      <c r="B148" s="36"/>
    </row>
    <row r="149" spans="2:2" x14ac:dyDescent="0.15">
      <c r="B149" s="36"/>
    </row>
    <row r="150" spans="2:2" x14ac:dyDescent="0.15">
      <c r="B150" s="36"/>
    </row>
    <row r="151" spans="2:2" x14ac:dyDescent="0.15">
      <c r="B151" s="36"/>
    </row>
    <row r="152" spans="2:2" x14ac:dyDescent="0.15">
      <c r="B152" s="36"/>
    </row>
    <row r="153" spans="2:2" x14ac:dyDescent="0.15">
      <c r="B153" s="36"/>
    </row>
    <row r="154" spans="2:2" x14ac:dyDescent="0.15">
      <c r="B154" s="36"/>
    </row>
    <row r="155" spans="2:2" x14ac:dyDescent="0.15">
      <c r="B155" s="36"/>
    </row>
    <row r="156" spans="2:2" x14ac:dyDescent="0.15">
      <c r="B156" s="36"/>
    </row>
    <row r="157" spans="2:2" x14ac:dyDescent="0.15">
      <c r="B157" s="36"/>
    </row>
    <row r="158" spans="2:2" x14ac:dyDescent="0.15">
      <c r="B158" s="36"/>
    </row>
    <row r="159" spans="2:2" x14ac:dyDescent="0.15">
      <c r="B159" s="36"/>
    </row>
    <row r="160" spans="2:2" x14ac:dyDescent="0.15">
      <c r="B160" s="36"/>
    </row>
    <row r="161" spans="2:2" x14ac:dyDescent="0.15">
      <c r="B161" s="36"/>
    </row>
    <row r="162" spans="2:2" x14ac:dyDescent="0.15">
      <c r="B162" s="36"/>
    </row>
    <row r="163" spans="2:2" x14ac:dyDescent="0.15">
      <c r="B163" s="36"/>
    </row>
    <row r="164" spans="2:2" x14ac:dyDescent="0.15">
      <c r="B164" s="36"/>
    </row>
    <row r="165" spans="2:2" x14ac:dyDescent="0.15">
      <c r="B165" s="36"/>
    </row>
    <row r="166" spans="2:2" x14ac:dyDescent="0.15">
      <c r="B166" s="36"/>
    </row>
    <row r="167" spans="2:2" x14ac:dyDescent="0.15">
      <c r="B167" s="36"/>
    </row>
    <row r="168" spans="2:2" x14ac:dyDescent="0.15">
      <c r="B168" s="36"/>
    </row>
    <row r="169" spans="2:2" x14ac:dyDescent="0.15">
      <c r="B169" s="36"/>
    </row>
    <row r="170" spans="2:2" x14ac:dyDescent="0.15">
      <c r="B170" s="36"/>
    </row>
    <row r="171" spans="2:2" x14ac:dyDescent="0.15">
      <c r="B171" s="36"/>
    </row>
    <row r="172" spans="2:2" x14ac:dyDescent="0.15">
      <c r="B172" s="36"/>
    </row>
    <row r="173" spans="2:2" x14ac:dyDescent="0.15">
      <c r="B173" s="36"/>
    </row>
    <row r="174" spans="2:2" x14ac:dyDescent="0.15">
      <c r="B174" s="36"/>
    </row>
    <row r="175" spans="2:2" x14ac:dyDescent="0.15">
      <c r="B175" s="36"/>
    </row>
    <row r="176" spans="2:2" x14ac:dyDescent="0.15">
      <c r="B176" s="36"/>
    </row>
    <row r="177" spans="2:2" x14ac:dyDescent="0.15">
      <c r="B177" s="36"/>
    </row>
    <row r="178" spans="2:2" x14ac:dyDescent="0.15">
      <c r="B178" s="36"/>
    </row>
    <row r="179" spans="2:2" x14ac:dyDescent="0.15">
      <c r="B179" s="36"/>
    </row>
    <row r="180" spans="2:2" x14ac:dyDescent="0.15">
      <c r="B180" s="36"/>
    </row>
    <row r="181" spans="2:2" x14ac:dyDescent="0.15">
      <c r="B181" s="36"/>
    </row>
    <row r="182" spans="2:2" x14ac:dyDescent="0.15">
      <c r="B182" s="36"/>
    </row>
    <row r="183" spans="2:2" x14ac:dyDescent="0.15">
      <c r="B183" s="36"/>
    </row>
    <row r="184" spans="2:2" x14ac:dyDescent="0.15">
      <c r="B184" s="36"/>
    </row>
    <row r="185" spans="2:2" x14ac:dyDescent="0.15">
      <c r="B185" s="36"/>
    </row>
    <row r="186" spans="2:2" x14ac:dyDescent="0.15">
      <c r="B186" s="36"/>
    </row>
    <row r="187" spans="2:2" x14ac:dyDescent="0.15">
      <c r="B187" s="36"/>
    </row>
    <row r="188" spans="2:2" x14ac:dyDescent="0.15">
      <c r="B188" s="36"/>
    </row>
    <row r="189" spans="2:2" x14ac:dyDescent="0.15">
      <c r="B189" s="36"/>
    </row>
    <row r="190" spans="2:2" x14ac:dyDescent="0.15">
      <c r="B190" s="36"/>
    </row>
    <row r="191" spans="2:2" x14ac:dyDescent="0.15">
      <c r="B191" s="36"/>
    </row>
    <row r="192" spans="2:2" x14ac:dyDescent="0.15">
      <c r="B192" s="36"/>
    </row>
  </sheetData>
  <sheetProtection sheet="1" objects="1" scenarios="1"/>
  <mergeCells count="10">
    <mergeCell ref="C8:C11"/>
    <mergeCell ref="D8:D11"/>
    <mergeCell ref="E8:E11"/>
    <mergeCell ref="F8:F11"/>
    <mergeCell ref="A1:F1"/>
    <mergeCell ref="A2:F2"/>
    <mergeCell ref="A3:F3"/>
    <mergeCell ref="A4:F4"/>
    <mergeCell ref="A5:F5"/>
    <mergeCell ref="A6:F6"/>
  </mergeCells>
  <printOptions horizontalCentered="1"/>
  <pageMargins left="0.25" right="0.25" top="0.48" bottom="0.37" header="0.3" footer="0.21"/>
  <pageSetup scale="9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6324E-D9DD-4343-B0B3-575E00B96DF3}">
  <sheetPr>
    <pageSetUpPr fitToPage="1"/>
  </sheetPr>
  <dimension ref="A1:F190"/>
  <sheetViews>
    <sheetView workbookViewId="0">
      <selection sqref="A1:F1"/>
    </sheetView>
  </sheetViews>
  <sheetFormatPr baseColWidth="10" defaultColWidth="8.83203125" defaultRowHeight="12" x14ac:dyDescent="0.15"/>
  <cols>
    <col min="1" max="1" width="4.83203125" style="3" customWidth="1"/>
    <col min="2" max="2" width="38.83203125" style="1" bestFit="1" customWidth="1"/>
    <col min="3" max="5" width="12.83203125" style="1" customWidth="1"/>
    <col min="6" max="6" width="12.83203125" style="19" customWidth="1"/>
    <col min="7" max="16384" width="8.83203125" style="1"/>
  </cols>
  <sheetData>
    <row r="1" spans="1:6" x14ac:dyDescent="0.15">
      <c r="A1" s="125" t="s">
        <v>0</v>
      </c>
      <c r="B1" s="125"/>
      <c r="C1" s="125"/>
      <c r="D1" s="125"/>
      <c r="E1" s="125"/>
      <c r="F1" s="125"/>
    </row>
    <row r="2" spans="1:6" x14ac:dyDescent="0.15">
      <c r="A2" s="126" t="str">
        <f>'[9]Cover Page'!B12</f>
        <v>SIU Edwardsville</v>
      </c>
      <c r="B2" s="126"/>
      <c r="C2" s="126"/>
      <c r="D2" s="126"/>
      <c r="E2" s="126"/>
      <c r="F2" s="126"/>
    </row>
    <row r="3" spans="1:6" x14ac:dyDescent="0.15">
      <c r="A3" s="125" t="s">
        <v>1</v>
      </c>
      <c r="B3" s="125"/>
      <c r="C3" s="125"/>
      <c r="D3" s="125"/>
      <c r="E3" s="125"/>
      <c r="F3" s="125"/>
    </row>
    <row r="4" spans="1:6" x14ac:dyDescent="0.15">
      <c r="A4" s="126" t="s">
        <v>2</v>
      </c>
      <c r="B4" s="126"/>
      <c r="C4" s="126"/>
      <c r="D4" s="126"/>
      <c r="E4" s="126"/>
      <c r="F4" s="126"/>
    </row>
    <row r="5" spans="1:6" x14ac:dyDescent="0.15">
      <c r="A5" s="125" t="str">
        <f>CSU!A5</f>
        <v>2021</v>
      </c>
      <c r="B5" s="129"/>
      <c r="C5" s="129"/>
      <c r="D5" s="129"/>
      <c r="E5" s="129"/>
      <c r="F5" s="129"/>
    </row>
    <row r="6" spans="1:6" x14ac:dyDescent="0.15">
      <c r="A6" s="128"/>
      <c r="B6" s="128"/>
      <c r="C6" s="128"/>
      <c r="D6" s="128"/>
      <c r="E6" s="128"/>
      <c r="F6" s="128"/>
    </row>
    <row r="7" spans="1:6" ht="13" thickBot="1" x14ac:dyDescent="0.2">
      <c r="A7" s="2" t="s">
        <v>3</v>
      </c>
      <c r="B7" s="2" t="s">
        <v>4</v>
      </c>
      <c r="C7" s="2" t="s">
        <v>5</v>
      </c>
      <c r="D7" s="2" t="s">
        <v>6</v>
      </c>
      <c r="E7" s="2" t="s">
        <v>7</v>
      </c>
      <c r="F7" s="2" t="s">
        <v>8</v>
      </c>
    </row>
    <row r="8" spans="1:6" x14ac:dyDescent="0.15">
      <c r="B8" s="4"/>
      <c r="C8" s="119" t="s">
        <v>9</v>
      </c>
      <c r="D8" s="121" t="s">
        <v>10</v>
      </c>
      <c r="E8" s="121" t="s">
        <v>11</v>
      </c>
      <c r="F8" s="123" t="s">
        <v>12</v>
      </c>
    </row>
    <row r="9" spans="1:6" x14ac:dyDescent="0.15">
      <c r="C9" s="120"/>
      <c r="D9" s="122"/>
      <c r="E9" s="122"/>
      <c r="F9" s="124"/>
    </row>
    <row r="10" spans="1:6" x14ac:dyDescent="0.15">
      <c r="C10" s="120"/>
      <c r="D10" s="122"/>
      <c r="E10" s="122"/>
      <c r="F10" s="124"/>
    </row>
    <row r="11" spans="1:6" ht="13" thickBot="1" x14ac:dyDescent="0.2">
      <c r="B11" s="5" t="s">
        <v>13</v>
      </c>
      <c r="C11" s="120"/>
      <c r="D11" s="122"/>
      <c r="E11" s="122"/>
      <c r="F11" s="124"/>
    </row>
    <row r="12" spans="1:6" x14ac:dyDescent="0.15">
      <c r="A12" s="6">
        <v>1</v>
      </c>
      <c r="B12" s="7" t="s">
        <v>14</v>
      </c>
      <c r="C12" s="8">
        <v>59995.899999999994</v>
      </c>
      <c r="D12" s="9">
        <v>64092.800000000003</v>
      </c>
      <c r="E12" s="10">
        <v>36616.199999999997</v>
      </c>
      <c r="F12" s="11">
        <v>160704.9</v>
      </c>
    </row>
    <row r="13" spans="1:6" x14ac:dyDescent="0.15">
      <c r="A13" s="12">
        <v>3</v>
      </c>
      <c r="B13" s="13" t="s">
        <v>15</v>
      </c>
      <c r="C13" s="14">
        <v>0</v>
      </c>
      <c r="D13" s="1">
        <v>1925.6</v>
      </c>
      <c r="E13" s="15">
        <v>131.19999999999999</v>
      </c>
      <c r="F13" s="16">
        <v>2056.7999999999997</v>
      </c>
    </row>
    <row r="14" spans="1:6" x14ac:dyDescent="0.15">
      <c r="A14" s="12">
        <v>4</v>
      </c>
      <c r="B14" s="13" t="s">
        <v>16</v>
      </c>
      <c r="C14" s="14">
        <v>609.29999999999995</v>
      </c>
      <c r="D14" s="1">
        <v>15410.1</v>
      </c>
      <c r="E14" s="15">
        <v>24652.399999999998</v>
      </c>
      <c r="F14" s="16">
        <v>40671.799999999996</v>
      </c>
    </row>
    <row r="15" spans="1:6" x14ac:dyDescent="0.15">
      <c r="A15" s="12">
        <v>5</v>
      </c>
      <c r="B15" s="13" t="s">
        <v>17</v>
      </c>
      <c r="C15" s="14">
        <v>0</v>
      </c>
      <c r="D15" s="1">
        <v>169.8</v>
      </c>
      <c r="E15" s="15">
        <v>386.4</v>
      </c>
      <c r="F15" s="16">
        <v>556.20000000000005</v>
      </c>
    </row>
    <row r="16" spans="1:6" x14ac:dyDescent="0.15">
      <c r="A16" s="12">
        <v>6</v>
      </c>
      <c r="B16" s="13" t="s">
        <v>18</v>
      </c>
      <c r="C16" s="14">
        <v>12.7</v>
      </c>
      <c r="D16" s="1">
        <v>1405.8</v>
      </c>
      <c r="E16" s="15">
        <v>3907.9</v>
      </c>
      <c r="F16" s="16">
        <v>5326.4</v>
      </c>
    </row>
    <row r="17" spans="1:6" x14ac:dyDescent="0.15">
      <c r="A17" s="12">
        <v>7</v>
      </c>
      <c r="B17" s="13" t="s">
        <v>19</v>
      </c>
      <c r="C17" s="14">
        <v>3.2</v>
      </c>
      <c r="D17" s="1">
        <v>1632.8</v>
      </c>
      <c r="E17" s="15">
        <v>3922.7000000000003</v>
      </c>
      <c r="F17" s="16">
        <v>5558.7000000000007</v>
      </c>
    </row>
    <row r="18" spans="1:6" x14ac:dyDescent="0.15">
      <c r="A18" s="12">
        <v>8</v>
      </c>
      <c r="B18" s="13" t="s">
        <v>20</v>
      </c>
      <c r="C18" s="14">
        <v>2</v>
      </c>
      <c r="D18" s="1">
        <v>21598.6</v>
      </c>
      <c r="E18" s="15">
        <v>50604.800000000003</v>
      </c>
      <c r="F18" s="16">
        <v>72205.399999999994</v>
      </c>
    </row>
    <row r="19" spans="1:6" x14ac:dyDescent="0.15">
      <c r="A19" s="12">
        <v>9</v>
      </c>
      <c r="B19" s="13" t="s">
        <v>21</v>
      </c>
      <c r="C19" s="14">
        <v>7</v>
      </c>
      <c r="D19" s="1">
        <v>1082.9000000000001</v>
      </c>
      <c r="E19" s="15">
        <v>1411.8999999999999</v>
      </c>
      <c r="F19" s="16">
        <v>2501.8000000000002</v>
      </c>
    </row>
    <row r="20" spans="1:6" x14ac:dyDescent="0.15">
      <c r="A20" s="12">
        <v>10</v>
      </c>
      <c r="B20" s="13" t="s">
        <v>22</v>
      </c>
      <c r="C20" s="14">
        <v>1.2</v>
      </c>
      <c r="D20" s="1">
        <v>591.4</v>
      </c>
      <c r="E20" s="15">
        <v>328.4</v>
      </c>
      <c r="F20" s="16">
        <v>921</v>
      </c>
    </row>
    <row r="21" spans="1:6" x14ac:dyDescent="0.15">
      <c r="A21" s="12">
        <v>11</v>
      </c>
      <c r="B21" s="13" t="s">
        <v>23</v>
      </c>
      <c r="C21" s="14">
        <v>0</v>
      </c>
      <c r="D21" s="1">
        <v>0</v>
      </c>
      <c r="E21" s="15">
        <v>0</v>
      </c>
      <c r="F21" s="16">
        <v>0</v>
      </c>
    </row>
    <row r="22" spans="1:6" x14ac:dyDescent="0.15">
      <c r="A22" s="12">
        <v>12</v>
      </c>
      <c r="B22" s="13" t="s">
        <v>24</v>
      </c>
      <c r="C22" s="14">
        <v>0</v>
      </c>
      <c r="D22" s="1">
        <v>1.4</v>
      </c>
      <c r="E22" s="15">
        <v>697.6</v>
      </c>
      <c r="F22" s="16">
        <v>699</v>
      </c>
    </row>
    <row r="23" spans="1:6" x14ac:dyDescent="0.15">
      <c r="A23" s="12">
        <v>13</v>
      </c>
      <c r="B23" s="13" t="s">
        <v>25</v>
      </c>
      <c r="C23" s="14">
        <v>0</v>
      </c>
      <c r="D23" s="1">
        <v>0</v>
      </c>
      <c r="E23" s="15">
        <v>506.3</v>
      </c>
      <c r="F23" s="16">
        <v>506.3</v>
      </c>
    </row>
    <row r="24" spans="1:6" x14ac:dyDescent="0.15">
      <c r="A24" s="12">
        <v>14</v>
      </c>
      <c r="B24" s="13" t="s">
        <v>26</v>
      </c>
      <c r="C24" s="14">
        <v>0</v>
      </c>
      <c r="D24" s="1">
        <v>0</v>
      </c>
      <c r="E24" s="15">
        <v>0</v>
      </c>
      <c r="F24" s="16">
        <v>0</v>
      </c>
    </row>
    <row r="25" spans="1:6" x14ac:dyDescent="0.15">
      <c r="A25" s="12">
        <v>15</v>
      </c>
      <c r="B25" s="13" t="s">
        <v>27</v>
      </c>
      <c r="C25" s="14">
        <v>2106.3000000000002</v>
      </c>
      <c r="D25" s="1">
        <v>-382.2</v>
      </c>
      <c r="E25" s="15">
        <v>417.6</v>
      </c>
      <c r="F25" s="16">
        <v>2141.7000000000003</v>
      </c>
    </row>
    <row r="26" spans="1:6" x14ac:dyDescent="0.15">
      <c r="A26" s="12">
        <v>16</v>
      </c>
      <c r="B26" s="17" t="s">
        <v>28</v>
      </c>
      <c r="C26" s="18">
        <v>0</v>
      </c>
      <c r="D26" s="19">
        <v>442.5</v>
      </c>
      <c r="E26" s="20">
        <v>43767.1</v>
      </c>
      <c r="F26" s="16">
        <v>44209.599999999999</v>
      </c>
    </row>
    <row r="27" spans="1:6" x14ac:dyDescent="0.15">
      <c r="A27" s="12">
        <v>17</v>
      </c>
      <c r="B27" s="21" t="s">
        <v>29</v>
      </c>
      <c r="C27" s="22">
        <v>0</v>
      </c>
      <c r="D27" s="23">
        <v>0</v>
      </c>
      <c r="E27" s="24">
        <v>0</v>
      </c>
      <c r="F27" s="16">
        <v>0</v>
      </c>
    </row>
    <row r="28" spans="1:6" x14ac:dyDescent="0.15">
      <c r="A28" s="12">
        <v>18</v>
      </c>
      <c r="B28" s="21" t="s">
        <v>30</v>
      </c>
      <c r="C28" s="22">
        <v>0</v>
      </c>
      <c r="D28" s="23">
        <v>42</v>
      </c>
      <c r="E28" s="24">
        <v>0</v>
      </c>
      <c r="F28" s="16">
        <v>42</v>
      </c>
    </row>
    <row r="29" spans="1:6" x14ac:dyDescent="0.15">
      <c r="A29" s="12">
        <v>19</v>
      </c>
      <c r="B29" s="21" t="s">
        <v>31</v>
      </c>
      <c r="C29" s="22">
        <v>0</v>
      </c>
      <c r="D29" s="23">
        <v>0</v>
      </c>
      <c r="E29" s="24">
        <v>0</v>
      </c>
      <c r="F29" s="16">
        <v>0</v>
      </c>
    </row>
    <row r="30" spans="1:6" x14ac:dyDescent="0.15">
      <c r="A30" s="12">
        <v>20</v>
      </c>
      <c r="B30" s="21" t="s">
        <v>32</v>
      </c>
      <c r="C30" s="22">
        <v>0</v>
      </c>
      <c r="D30" s="23">
        <v>0</v>
      </c>
      <c r="E30" s="24">
        <v>0</v>
      </c>
      <c r="F30" s="16">
        <v>0</v>
      </c>
    </row>
    <row r="31" spans="1:6" x14ac:dyDescent="0.15">
      <c r="A31" s="12">
        <v>21</v>
      </c>
      <c r="B31" s="21" t="s">
        <v>33</v>
      </c>
      <c r="C31" s="22">
        <v>0</v>
      </c>
      <c r="D31" s="23">
        <v>0</v>
      </c>
      <c r="E31" s="24">
        <v>0</v>
      </c>
      <c r="F31" s="16">
        <v>0</v>
      </c>
    </row>
    <row r="32" spans="1:6" x14ac:dyDescent="0.15">
      <c r="A32" s="12">
        <v>22</v>
      </c>
      <c r="B32" s="21" t="s">
        <v>34</v>
      </c>
      <c r="C32" s="22">
        <v>0</v>
      </c>
      <c r="D32" s="23">
        <v>0</v>
      </c>
      <c r="E32" s="24">
        <v>0</v>
      </c>
      <c r="F32" s="16">
        <v>0</v>
      </c>
    </row>
    <row r="33" spans="1:6" x14ac:dyDescent="0.15">
      <c r="A33" s="12">
        <v>23</v>
      </c>
      <c r="B33" s="21" t="s">
        <v>35</v>
      </c>
      <c r="C33" s="22">
        <v>0</v>
      </c>
      <c r="D33" s="23">
        <v>0</v>
      </c>
      <c r="E33" s="24">
        <v>0</v>
      </c>
      <c r="F33" s="16">
        <v>0</v>
      </c>
    </row>
    <row r="34" spans="1:6" x14ac:dyDescent="0.15">
      <c r="A34" s="12">
        <v>24</v>
      </c>
      <c r="B34" s="21" t="s">
        <v>36</v>
      </c>
      <c r="C34" s="22">
        <v>0</v>
      </c>
      <c r="D34" s="23">
        <v>0</v>
      </c>
      <c r="E34" s="24">
        <v>0</v>
      </c>
      <c r="F34" s="16">
        <v>0</v>
      </c>
    </row>
    <row r="35" spans="1:6" x14ac:dyDescent="0.15">
      <c r="A35" s="12">
        <v>25</v>
      </c>
      <c r="B35" s="21" t="s">
        <v>37</v>
      </c>
      <c r="C35" s="22">
        <v>0</v>
      </c>
      <c r="D35" s="23">
        <v>0</v>
      </c>
      <c r="E35" s="24">
        <v>0</v>
      </c>
      <c r="F35" s="16">
        <v>0</v>
      </c>
    </row>
    <row r="36" spans="1:6" x14ac:dyDescent="0.15">
      <c r="A36" s="12">
        <v>26</v>
      </c>
      <c r="B36" s="21" t="s">
        <v>38</v>
      </c>
      <c r="C36" s="22">
        <v>0</v>
      </c>
      <c r="D36" s="23">
        <v>0</v>
      </c>
      <c r="E36" s="24">
        <v>0</v>
      </c>
      <c r="F36" s="16">
        <v>0</v>
      </c>
    </row>
    <row r="37" spans="1:6" x14ac:dyDescent="0.15">
      <c r="A37" s="12">
        <v>27</v>
      </c>
      <c r="B37" s="21" t="s">
        <v>39</v>
      </c>
      <c r="C37" s="22">
        <v>0</v>
      </c>
      <c r="D37" s="23">
        <v>0</v>
      </c>
      <c r="E37" s="24">
        <v>0</v>
      </c>
      <c r="F37" s="16">
        <v>0</v>
      </c>
    </row>
    <row r="38" spans="1:6" x14ac:dyDescent="0.15">
      <c r="A38" s="12">
        <v>28</v>
      </c>
      <c r="B38" s="21" t="s">
        <v>40</v>
      </c>
      <c r="C38" s="22">
        <v>0</v>
      </c>
      <c r="D38" s="23">
        <v>386.2</v>
      </c>
      <c r="E38" s="24">
        <v>18785.099999999999</v>
      </c>
      <c r="F38" s="16">
        <v>19171.3</v>
      </c>
    </row>
    <row r="39" spans="1:6" x14ac:dyDescent="0.15">
      <c r="A39" s="12">
        <v>29</v>
      </c>
      <c r="B39" s="21" t="s">
        <v>41</v>
      </c>
      <c r="C39" s="22">
        <v>0</v>
      </c>
      <c r="D39" s="23">
        <v>0</v>
      </c>
      <c r="E39" s="24">
        <v>0</v>
      </c>
      <c r="F39" s="16">
        <v>0</v>
      </c>
    </row>
    <row r="40" spans="1:6" ht="13" thickBot="1" x14ac:dyDescent="0.2">
      <c r="A40" s="25">
        <v>30</v>
      </c>
      <c r="B40" s="26" t="s">
        <v>46</v>
      </c>
      <c r="C40" s="27">
        <v>0</v>
      </c>
      <c r="D40" s="28">
        <v>14.3</v>
      </c>
      <c r="E40" s="29">
        <v>24982</v>
      </c>
      <c r="F40" s="30">
        <v>24996.3</v>
      </c>
    </row>
    <row r="41" spans="1:6" ht="14" thickTop="1" thickBot="1" x14ac:dyDescent="0.2">
      <c r="A41" s="31">
        <v>99</v>
      </c>
      <c r="B41" s="32" t="s">
        <v>43</v>
      </c>
      <c r="C41" s="33">
        <v>62737.599999999991</v>
      </c>
      <c r="D41" s="34">
        <v>107971.50000000001</v>
      </c>
      <c r="E41" s="34">
        <v>167350.5</v>
      </c>
      <c r="F41" s="35">
        <v>338059.6</v>
      </c>
    </row>
    <row r="42" spans="1:6" x14ac:dyDescent="0.15">
      <c r="B42" s="36"/>
      <c r="C42" s="37"/>
      <c r="D42" s="37"/>
      <c r="E42" s="37"/>
    </row>
    <row r="43" spans="1:6" x14ac:dyDescent="0.15">
      <c r="B43" s="36"/>
      <c r="C43" s="37"/>
      <c r="D43" s="37"/>
      <c r="E43" s="37"/>
      <c r="F43" s="38"/>
    </row>
    <row r="44" spans="1:6" x14ac:dyDescent="0.15">
      <c r="B44" s="36"/>
      <c r="C44" s="37"/>
      <c r="D44" s="37"/>
      <c r="E44" s="37"/>
      <c r="F44" s="38"/>
    </row>
    <row r="45" spans="1:6" x14ac:dyDescent="0.15">
      <c r="B45" s="36"/>
      <c r="C45" s="37"/>
      <c r="D45" s="37"/>
      <c r="E45" s="37"/>
      <c r="F45" s="38"/>
    </row>
    <row r="46" spans="1:6" x14ac:dyDescent="0.15">
      <c r="B46" s="36"/>
      <c r="C46" s="37"/>
      <c r="D46" s="37"/>
      <c r="E46" s="37"/>
      <c r="F46" s="38"/>
    </row>
    <row r="47" spans="1:6" x14ac:dyDescent="0.15">
      <c r="B47" s="36"/>
      <c r="C47" s="37"/>
      <c r="D47" s="37"/>
      <c r="E47" s="37"/>
      <c r="F47" s="38"/>
    </row>
    <row r="48" spans="1:6" x14ac:dyDescent="0.15">
      <c r="B48" s="36"/>
      <c r="C48" s="37"/>
      <c r="D48" s="37"/>
      <c r="E48" s="37"/>
      <c r="F48" s="38"/>
    </row>
    <row r="49" spans="2:6" x14ac:dyDescent="0.15">
      <c r="B49" s="36"/>
      <c r="C49" s="37"/>
      <c r="D49" s="37"/>
      <c r="E49" s="37"/>
      <c r="F49" s="38"/>
    </row>
    <row r="50" spans="2:6" x14ac:dyDescent="0.15">
      <c r="B50" s="36"/>
      <c r="C50" s="37"/>
      <c r="D50" s="37"/>
      <c r="E50" s="37"/>
      <c r="F50" s="38"/>
    </row>
    <row r="51" spans="2:6" x14ac:dyDescent="0.15">
      <c r="B51" s="36"/>
      <c r="C51" s="37"/>
      <c r="D51" s="37"/>
      <c r="E51" s="37"/>
      <c r="F51" s="38"/>
    </row>
    <row r="52" spans="2:6" x14ac:dyDescent="0.15">
      <c r="B52" s="36"/>
      <c r="C52" s="37"/>
      <c r="D52" s="37"/>
      <c r="E52" s="37"/>
      <c r="F52" s="38"/>
    </row>
    <row r="53" spans="2:6" x14ac:dyDescent="0.15">
      <c r="B53" s="36"/>
      <c r="C53" s="37"/>
      <c r="D53" s="37"/>
      <c r="E53" s="37"/>
      <c r="F53" s="38"/>
    </row>
    <row r="54" spans="2:6" x14ac:dyDescent="0.15">
      <c r="B54" s="36"/>
      <c r="C54" s="37"/>
      <c r="D54" s="37"/>
      <c r="E54" s="37"/>
      <c r="F54" s="38"/>
    </row>
    <row r="55" spans="2:6" x14ac:dyDescent="0.15">
      <c r="B55" s="36"/>
      <c r="C55" s="37"/>
      <c r="D55" s="37"/>
      <c r="E55" s="37"/>
      <c r="F55" s="38"/>
    </row>
    <row r="56" spans="2:6" x14ac:dyDescent="0.15">
      <c r="B56" s="36"/>
      <c r="C56" s="37"/>
      <c r="D56" s="37"/>
      <c r="E56" s="37"/>
      <c r="F56" s="38"/>
    </row>
    <row r="57" spans="2:6" x14ac:dyDescent="0.15">
      <c r="B57" s="36"/>
      <c r="C57" s="37"/>
      <c r="D57" s="37"/>
      <c r="E57" s="37"/>
      <c r="F57" s="38"/>
    </row>
    <row r="58" spans="2:6" x14ac:dyDescent="0.15">
      <c r="B58" s="36"/>
      <c r="C58" s="37"/>
      <c r="D58" s="37"/>
      <c r="E58" s="37"/>
      <c r="F58" s="38"/>
    </row>
    <row r="59" spans="2:6" x14ac:dyDescent="0.15">
      <c r="B59" s="36"/>
      <c r="C59" s="37"/>
      <c r="D59" s="37"/>
      <c r="E59" s="37"/>
      <c r="F59" s="38"/>
    </row>
    <row r="60" spans="2:6" x14ac:dyDescent="0.15">
      <c r="B60" s="36"/>
      <c r="C60" s="37"/>
      <c r="D60" s="37"/>
      <c r="E60" s="37"/>
      <c r="F60" s="38"/>
    </row>
    <row r="61" spans="2:6" x14ac:dyDescent="0.15">
      <c r="B61" s="36"/>
      <c r="C61" s="37"/>
      <c r="D61" s="37"/>
      <c r="E61" s="37"/>
      <c r="F61" s="38"/>
    </row>
    <row r="62" spans="2:6" x14ac:dyDescent="0.15">
      <c r="B62" s="36"/>
      <c r="C62" s="37"/>
      <c r="D62" s="37"/>
      <c r="E62" s="37"/>
      <c r="F62" s="38"/>
    </row>
    <row r="63" spans="2:6" x14ac:dyDescent="0.15">
      <c r="B63" s="36"/>
      <c r="C63" s="37"/>
      <c r="D63" s="37"/>
      <c r="E63" s="37"/>
      <c r="F63" s="38"/>
    </row>
    <row r="64" spans="2:6" x14ac:dyDescent="0.15">
      <c r="B64" s="36"/>
      <c r="C64" s="37"/>
      <c r="D64" s="37"/>
      <c r="E64" s="37"/>
      <c r="F64" s="38"/>
    </row>
    <row r="65" spans="2:6" x14ac:dyDescent="0.15">
      <c r="B65" s="36"/>
      <c r="C65" s="37"/>
      <c r="D65" s="37"/>
      <c r="E65" s="37"/>
      <c r="F65" s="38"/>
    </row>
    <row r="66" spans="2:6" x14ac:dyDescent="0.15">
      <c r="B66" s="36"/>
      <c r="C66" s="37"/>
      <c r="D66" s="37"/>
      <c r="E66" s="37"/>
      <c r="F66" s="38"/>
    </row>
    <row r="67" spans="2:6" x14ac:dyDescent="0.15">
      <c r="B67" s="36"/>
      <c r="C67" s="37"/>
      <c r="D67" s="37"/>
      <c r="E67" s="37"/>
      <c r="F67" s="38"/>
    </row>
    <row r="68" spans="2:6" x14ac:dyDescent="0.15">
      <c r="B68" s="36"/>
      <c r="C68" s="37"/>
      <c r="D68" s="37"/>
      <c r="E68" s="37"/>
      <c r="F68" s="38"/>
    </row>
    <row r="69" spans="2:6" x14ac:dyDescent="0.15">
      <c r="B69" s="36"/>
      <c r="C69" s="37"/>
      <c r="D69" s="37"/>
      <c r="E69" s="37"/>
      <c r="F69" s="38"/>
    </row>
    <row r="70" spans="2:6" x14ac:dyDescent="0.15">
      <c r="B70" s="36"/>
      <c r="C70" s="37"/>
      <c r="D70" s="37"/>
      <c r="E70" s="37"/>
      <c r="F70" s="38"/>
    </row>
    <row r="71" spans="2:6" x14ac:dyDescent="0.15">
      <c r="B71" s="36"/>
      <c r="C71" s="37"/>
      <c r="D71" s="37"/>
      <c r="E71" s="37"/>
      <c r="F71" s="38"/>
    </row>
    <row r="72" spans="2:6" x14ac:dyDescent="0.15">
      <c r="B72" s="36"/>
      <c r="C72" s="37"/>
      <c r="D72" s="37"/>
      <c r="E72" s="37"/>
      <c r="F72" s="38"/>
    </row>
    <row r="73" spans="2:6" x14ac:dyDescent="0.15">
      <c r="B73" s="36"/>
      <c r="C73" s="37"/>
      <c r="D73" s="37"/>
      <c r="E73" s="37"/>
      <c r="F73" s="38"/>
    </row>
    <row r="74" spans="2:6" x14ac:dyDescent="0.15">
      <c r="B74" s="36"/>
      <c r="C74" s="37"/>
      <c r="D74" s="37"/>
      <c r="E74" s="37"/>
      <c r="F74" s="38"/>
    </row>
    <row r="75" spans="2:6" x14ac:dyDescent="0.15">
      <c r="B75" s="36"/>
      <c r="C75" s="37"/>
      <c r="D75" s="37"/>
      <c r="E75" s="37"/>
      <c r="F75" s="38"/>
    </row>
    <row r="76" spans="2:6" x14ac:dyDescent="0.15">
      <c r="B76" s="36"/>
      <c r="C76" s="37"/>
      <c r="D76" s="37"/>
      <c r="E76" s="37"/>
      <c r="F76" s="38"/>
    </row>
    <row r="77" spans="2:6" x14ac:dyDescent="0.15">
      <c r="B77" s="36"/>
      <c r="C77" s="37"/>
      <c r="D77" s="37"/>
      <c r="E77" s="37"/>
      <c r="F77" s="38"/>
    </row>
    <row r="78" spans="2:6" x14ac:dyDescent="0.15">
      <c r="B78" s="36"/>
      <c r="C78" s="37"/>
      <c r="D78" s="37"/>
      <c r="E78" s="37"/>
      <c r="F78" s="38"/>
    </row>
    <row r="79" spans="2:6" x14ac:dyDescent="0.15">
      <c r="B79" s="36"/>
      <c r="C79" s="37"/>
      <c r="D79" s="37"/>
      <c r="E79" s="37"/>
      <c r="F79" s="38"/>
    </row>
    <row r="80" spans="2:6" x14ac:dyDescent="0.15">
      <c r="B80" s="36"/>
      <c r="C80" s="37"/>
      <c r="D80" s="37"/>
      <c r="E80" s="37"/>
      <c r="F80" s="38"/>
    </row>
    <row r="81" spans="2:6" x14ac:dyDescent="0.15">
      <c r="B81" s="36"/>
      <c r="C81" s="37"/>
      <c r="D81" s="37"/>
      <c r="E81" s="37"/>
      <c r="F81" s="38"/>
    </row>
    <row r="82" spans="2:6" x14ac:dyDescent="0.15">
      <c r="B82" s="36"/>
      <c r="C82" s="37"/>
      <c r="D82" s="37"/>
      <c r="E82" s="37"/>
      <c r="F82" s="38"/>
    </row>
    <row r="83" spans="2:6" x14ac:dyDescent="0.15">
      <c r="B83" s="36"/>
      <c r="C83" s="37"/>
      <c r="D83" s="37"/>
      <c r="E83" s="37"/>
      <c r="F83" s="38"/>
    </row>
    <row r="84" spans="2:6" x14ac:dyDescent="0.15">
      <c r="B84" s="36"/>
      <c r="C84" s="37"/>
      <c r="D84" s="37"/>
      <c r="E84" s="37"/>
      <c r="F84" s="38"/>
    </row>
    <row r="85" spans="2:6" x14ac:dyDescent="0.15">
      <c r="B85" s="36"/>
      <c r="C85" s="37"/>
      <c r="D85" s="37"/>
      <c r="E85" s="37"/>
      <c r="F85" s="38"/>
    </row>
    <row r="86" spans="2:6" x14ac:dyDescent="0.15">
      <c r="B86" s="36"/>
      <c r="C86" s="37"/>
      <c r="D86" s="37"/>
      <c r="E86" s="37"/>
      <c r="F86" s="38"/>
    </row>
    <row r="87" spans="2:6" x14ac:dyDescent="0.15">
      <c r="B87" s="36"/>
      <c r="C87" s="37"/>
      <c r="D87" s="37"/>
      <c r="E87" s="37"/>
      <c r="F87" s="38"/>
    </row>
    <row r="88" spans="2:6" x14ac:dyDescent="0.15">
      <c r="B88" s="36"/>
      <c r="C88" s="37"/>
      <c r="D88" s="37"/>
      <c r="E88" s="37"/>
      <c r="F88" s="38"/>
    </row>
    <row r="89" spans="2:6" x14ac:dyDescent="0.15">
      <c r="B89" s="36"/>
      <c r="C89" s="37"/>
      <c r="D89" s="37"/>
      <c r="E89" s="37"/>
      <c r="F89" s="38"/>
    </row>
    <row r="90" spans="2:6" x14ac:dyDescent="0.15">
      <c r="B90" s="36"/>
      <c r="C90" s="37"/>
      <c r="D90" s="37"/>
      <c r="E90" s="37"/>
      <c r="F90" s="38"/>
    </row>
    <row r="91" spans="2:6" x14ac:dyDescent="0.15">
      <c r="B91" s="36"/>
      <c r="C91" s="37"/>
      <c r="D91" s="37"/>
      <c r="E91" s="37"/>
      <c r="F91" s="38"/>
    </row>
    <row r="92" spans="2:6" x14ac:dyDescent="0.15">
      <c r="B92" s="36"/>
      <c r="C92" s="37"/>
      <c r="D92" s="37"/>
      <c r="E92" s="37"/>
      <c r="F92" s="38"/>
    </row>
    <row r="93" spans="2:6" x14ac:dyDescent="0.15">
      <c r="B93" s="36"/>
      <c r="C93" s="37"/>
      <c r="D93" s="37"/>
      <c r="E93" s="37"/>
      <c r="F93" s="38"/>
    </row>
    <row r="94" spans="2:6" x14ac:dyDescent="0.15">
      <c r="B94" s="36"/>
      <c r="C94" s="37"/>
      <c r="D94" s="37"/>
      <c r="E94" s="37"/>
      <c r="F94" s="38"/>
    </row>
    <row r="95" spans="2:6" x14ac:dyDescent="0.15">
      <c r="B95" s="36"/>
      <c r="C95" s="37"/>
      <c r="D95" s="37"/>
      <c r="E95" s="37"/>
      <c r="F95" s="38"/>
    </row>
    <row r="96" spans="2:6" x14ac:dyDescent="0.15">
      <c r="B96" s="36"/>
      <c r="C96" s="37"/>
      <c r="D96" s="37"/>
      <c r="E96" s="37"/>
      <c r="F96" s="38"/>
    </row>
    <row r="97" spans="2:6" x14ac:dyDescent="0.15">
      <c r="B97" s="36"/>
      <c r="C97" s="37"/>
      <c r="D97" s="37"/>
      <c r="E97" s="37"/>
      <c r="F97" s="38"/>
    </row>
    <row r="98" spans="2:6" x14ac:dyDescent="0.15">
      <c r="B98" s="36"/>
      <c r="C98" s="37"/>
      <c r="D98" s="37"/>
      <c r="E98" s="37"/>
      <c r="F98" s="38"/>
    </row>
    <row r="99" spans="2:6" x14ac:dyDescent="0.15">
      <c r="B99" s="36"/>
      <c r="C99" s="37"/>
      <c r="D99" s="37"/>
      <c r="E99" s="37"/>
      <c r="F99" s="38"/>
    </row>
    <row r="100" spans="2:6" x14ac:dyDescent="0.15">
      <c r="B100" s="36"/>
      <c r="C100" s="37"/>
      <c r="D100" s="37"/>
      <c r="E100" s="37"/>
      <c r="F100" s="38"/>
    </row>
    <row r="101" spans="2:6" x14ac:dyDescent="0.15">
      <c r="B101" s="36"/>
      <c r="C101" s="37"/>
      <c r="D101" s="37"/>
      <c r="E101" s="37"/>
      <c r="F101" s="38"/>
    </row>
    <row r="102" spans="2:6" x14ac:dyDescent="0.15">
      <c r="B102" s="36"/>
      <c r="C102" s="37"/>
      <c r="D102" s="37"/>
      <c r="E102" s="37"/>
      <c r="F102" s="38"/>
    </row>
    <row r="103" spans="2:6" x14ac:dyDescent="0.15">
      <c r="B103" s="36"/>
      <c r="C103" s="37"/>
      <c r="D103" s="37"/>
      <c r="E103" s="37"/>
      <c r="F103" s="38"/>
    </row>
    <row r="104" spans="2:6" x14ac:dyDescent="0.15">
      <c r="B104" s="36"/>
      <c r="C104" s="37"/>
      <c r="D104" s="37"/>
      <c r="E104" s="37"/>
      <c r="F104" s="38"/>
    </row>
    <row r="105" spans="2:6" x14ac:dyDescent="0.15">
      <c r="B105" s="36"/>
      <c r="C105" s="37"/>
      <c r="D105" s="37"/>
      <c r="E105" s="37"/>
      <c r="F105" s="38"/>
    </row>
    <row r="106" spans="2:6" x14ac:dyDescent="0.15">
      <c r="B106" s="36"/>
      <c r="C106" s="36"/>
      <c r="D106" s="36"/>
      <c r="E106" s="36"/>
      <c r="F106" s="39"/>
    </row>
    <row r="107" spans="2:6" x14ac:dyDescent="0.15">
      <c r="B107" s="36"/>
      <c r="C107" s="36"/>
      <c r="D107" s="36"/>
      <c r="E107" s="36"/>
      <c r="F107" s="39"/>
    </row>
    <row r="108" spans="2:6" x14ac:dyDescent="0.15">
      <c r="B108" s="36"/>
      <c r="C108" s="36"/>
      <c r="D108" s="36"/>
      <c r="E108" s="36"/>
      <c r="F108" s="39"/>
    </row>
    <row r="109" spans="2:6" x14ac:dyDescent="0.15">
      <c r="B109" s="36"/>
      <c r="C109" s="36"/>
      <c r="D109" s="36"/>
      <c r="E109" s="36"/>
      <c r="F109" s="39"/>
    </row>
    <row r="110" spans="2:6" x14ac:dyDescent="0.15">
      <c r="B110" s="36"/>
      <c r="C110" s="36"/>
      <c r="D110" s="36"/>
      <c r="E110" s="36"/>
      <c r="F110" s="39"/>
    </row>
    <row r="111" spans="2:6" x14ac:dyDescent="0.15">
      <c r="B111" s="36"/>
      <c r="C111" s="36"/>
      <c r="D111" s="36"/>
      <c r="E111" s="36"/>
      <c r="F111" s="39"/>
    </row>
    <row r="112" spans="2:6" x14ac:dyDescent="0.15">
      <c r="B112" s="36"/>
      <c r="C112" s="36"/>
      <c r="D112" s="36"/>
      <c r="E112" s="36"/>
      <c r="F112" s="39"/>
    </row>
    <row r="113" spans="2:6" x14ac:dyDescent="0.15">
      <c r="B113" s="36"/>
      <c r="C113" s="36"/>
      <c r="D113" s="36"/>
      <c r="E113" s="36"/>
      <c r="F113" s="39"/>
    </row>
    <row r="114" spans="2:6" x14ac:dyDescent="0.15">
      <c r="B114" s="36"/>
      <c r="C114" s="36"/>
      <c r="D114" s="36"/>
      <c r="E114" s="36"/>
      <c r="F114" s="39"/>
    </row>
    <row r="115" spans="2:6" x14ac:dyDescent="0.15">
      <c r="B115" s="36"/>
      <c r="C115" s="36"/>
      <c r="D115" s="36"/>
      <c r="E115" s="36"/>
      <c r="F115" s="39"/>
    </row>
    <row r="116" spans="2:6" x14ac:dyDescent="0.15">
      <c r="B116" s="36"/>
      <c r="C116" s="36"/>
      <c r="D116" s="36"/>
      <c r="E116" s="36"/>
      <c r="F116" s="39"/>
    </row>
    <row r="117" spans="2:6" x14ac:dyDescent="0.15">
      <c r="B117" s="36"/>
      <c r="C117" s="36"/>
      <c r="D117" s="36"/>
      <c r="E117" s="36"/>
      <c r="F117" s="39"/>
    </row>
    <row r="118" spans="2:6" x14ac:dyDescent="0.15">
      <c r="B118" s="36"/>
      <c r="C118" s="36"/>
      <c r="D118" s="36"/>
      <c r="E118" s="36"/>
      <c r="F118" s="39"/>
    </row>
    <row r="119" spans="2:6" x14ac:dyDescent="0.15">
      <c r="B119" s="36"/>
      <c r="C119" s="36"/>
      <c r="D119" s="36"/>
      <c r="E119" s="36"/>
      <c r="F119" s="39"/>
    </row>
    <row r="120" spans="2:6" x14ac:dyDescent="0.15">
      <c r="B120" s="36"/>
      <c r="C120" s="36"/>
      <c r="D120" s="36"/>
      <c r="E120" s="36"/>
      <c r="F120" s="39"/>
    </row>
    <row r="121" spans="2:6" x14ac:dyDescent="0.15">
      <c r="B121" s="36"/>
      <c r="C121" s="36"/>
      <c r="D121" s="36"/>
      <c r="E121" s="36"/>
      <c r="F121" s="39"/>
    </row>
    <row r="122" spans="2:6" x14ac:dyDescent="0.15">
      <c r="B122" s="36"/>
      <c r="C122" s="36"/>
      <c r="D122" s="36"/>
      <c r="E122" s="36"/>
      <c r="F122" s="39"/>
    </row>
    <row r="123" spans="2:6" x14ac:dyDescent="0.15">
      <c r="B123" s="36"/>
      <c r="C123" s="36"/>
      <c r="D123" s="36"/>
      <c r="E123" s="36"/>
      <c r="F123" s="39"/>
    </row>
    <row r="124" spans="2:6" x14ac:dyDescent="0.15">
      <c r="B124" s="36"/>
      <c r="C124" s="36"/>
      <c r="D124" s="36"/>
      <c r="E124" s="36"/>
      <c r="F124" s="39"/>
    </row>
    <row r="125" spans="2:6" x14ac:dyDescent="0.15">
      <c r="B125" s="36"/>
      <c r="C125" s="36"/>
      <c r="D125" s="36"/>
      <c r="E125" s="36"/>
      <c r="F125" s="39"/>
    </row>
    <row r="126" spans="2:6" x14ac:dyDescent="0.15">
      <c r="B126" s="36"/>
      <c r="C126" s="36"/>
      <c r="D126" s="36"/>
      <c r="E126" s="36"/>
      <c r="F126" s="39"/>
    </row>
    <row r="127" spans="2:6" x14ac:dyDescent="0.15">
      <c r="B127" s="36"/>
      <c r="C127" s="36"/>
      <c r="D127" s="36"/>
      <c r="E127" s="36"/>
      <c r="F127" s="39"/>
    </row>
    <row r="128" spans="2:6" x14ac:dyDescent="0.15">
      <c r="B128" s="36"/>
      <c r="C128" s="36"/>
      <c r="D128" s="36"/>
      <c r="E128" s="36"/>
      <c r="F128" s="39"/>
    </row>
    <row r="129" spans="2:6" x14ac:dyDescent="0.15">
      <c r="B129" s="36"/>
      <c r="C129" s="36"/>
      <c r="D129" s="36"/>
      <c r="E129" s="36"/>
      <c r="F129" s="39"/>
    </row>
    <row r="130" spans="2:6" x14ac:dyDescent="0.15">
      <c r="B130" s="36"/>
      <c r="C130" s="36"/>
      <c r="D130" s="36"/>
      <c r="E130" s="36"/>
      <c r="F130" s="39"/>
    </row>
    <row r="131" spans="2:6" x14ac:dyDescent="0.15">
      <c r="B131" s="36"/>
      <c r="C131" s="36"/>
      <c r="D131" s="36"/>
      <c r="E131" s="36"/>
      <c r="F131" s="39"/>
    </row>
    <row r="132" spans="2:6" x14ac:dyDescent="0.15">
      <c r="B132" s="36"/>
      <c r="C132" s="36"/>
      <c r="D132" s="36"/>
      <c r="E132" s="36"/>
      <c r="F132" s="39"/>
    </row>
    <row r="133" spans="2:6" x14ac:dyDescent="0.15">
      <c r="B133" s="36"/>
      <c r="C133" s="36"/>
      <c r="D133" s="36"/>
      <c r="E133" s="36"/>
      <c r="F133" s="39"/>
    </row>
    <row r="134" spans="2:6" x14ac:dyDescent="0.15">
      <c r="B134" s="36"/>
      <c r="C134" s="36"/>
      <c r="D134" s="36"/>
      <c r="E134" s="36"/>
      <c r="F134" s="39"/>
    </row>
    <row r="135" spans="2:6" x14ac:dyDescent="0.15">
      <c r="B135" s="36"/>
    </row>
    <row r="136" spans="2:6" x14ac:dyDescent="0.15">
      <c r="B136" s="36"/>
    </row>
    <row r="137" spans="2:6" x14ac:dyDescent="0.15">
      <c r="B137" s="36"/>
    </row>
    <row r="138" spans="2:6" x14ac:dyDescent="0.15">
      <c r="B138" s="36"/>
    </row>
    <row r="139" spans="2:6" x14ac:dyDescent="0.15">
      <c r="B139" s="36"/>
    </row>
    <row r="140" spans="2:6" x14ac:dyDescent="0.15">
      <c r="B140" s="36"/>
    </row>
    <row r="141" spans="2:6" x14ac:dyDescent="0.15">
      <c r="B141" s="36"/>
    </row>
    <row r="142" spans="2:6" x14ac:dyDescent="0.15">
      <c r="B142" s="36"/>
    </row>
    <row r="143" spans="2:6" x14ac:dyDescent="0.15">
      <c r="B143" s="36"/>
    </row>
    <row r="144" spans="2:6" x14ac:dyDescent="0.15">
      <c r="B144" s="36"/>
    </row>
    <row r="145" spans="2:2" x14ac:dyDescent="0.15">
      <c r="B145" s="36"/>
    </row>
    <row r="146" spans="2:2" x14ac:dyDescent="0.15">
      <c r="B146" s="36"/>
    </row>
    <row r="147" spans="2:2" x14ac:dyDescent="0.15">
      <c r="B147" s="36"/>
    </row>
    <row r="148" spans="2:2" x14ac:dyDescent="0.15">
      <c r="B148" s="36"/>
    </row>
    <row r="149" spans="2:2" x14ac:dyDescent="0.15">
      <c r="B149" s="36"/>
    </row>
    <row r="150" spans="2:2" x14ac:dyDescent="0.15">
      <c r="B150" s="36"/>
    </row>
    <row r="151" spans="2:2" x14ac:dyDescent="0.15">
      <c r="B151" s="36"/>
    </row>
    <row r="152" spans="2:2" x14ac:dyDescent="0.15">
      <c r="B152" s="36"/>
    </row>
    <row r="153" spans="2:2" x14ac:dyDescent="0.15">
      <c r="B153" s="36"/>
    </row>
    <row r="154" spans="2:2" x14ac:dyDescent="0.15">
      <c r="B154" s="36"/>
    </row>
    <row r="155" spans="2:2" x14ac:dyDescent="0.15">
      <c r="B155" s="36"/>
    </row>
    <row r="156" spans="2:2" x14ac:dyDescent="0.15">
      <c r="B156" s="36"/>
    </row>
    <row r="157" spans="2:2" x14ac:dyDescent="0.15">
      <c r="B157" s="36"/>
    </row>
    <row r="158" spans="2:2" x14ac:dyDescent="0.15">
      <c r="B158" s="36"/>
    </row>
    <row r="159" spans="2:2" x14ac:dyDescent="0.15">
      <c r="B159" s="36"/>
    </row>
    <row r="160" spans="2:2" x14ac:dyDescent="0.15">
      <c r="B160" s="36"/>
    </row>
    <row r="161" spans="2:2" x14ac:dyDescent="0.15">
      <c r="B161" s="36"/>
    </row>
    <row r="162" spans="2:2" x14ac:dyDescent="0.15">
      <c r="B162" s="36"/>
    </row>
    <row r="163" spans="2:2" x14ac:dyDescent="0.15">
      <c r="B163" s="36"/>
    </row>
    <row r="164" spans="2:2" x14ac:dyDescent="0.15">
      <c r="B164" s="36"/>
    </row>
    <row r="165" spans="2:2" x14ac:dyDescent="0.15">
      <c r="B165" s="36"/>
    </row>
    <row r="166" spans="2:2" x14ac:dyDescent="0.15">
      <c r="B166" s="36"/>
    </row>
    <row r="167" spans="2:2" x14ac:dyDescent="0.15">
      <c r="B167" s="36"/>
    </row>
    <row r="168" spans="2:2" x14ac:dyDescent="0.15">
      <c r="B168" s="36"/>
    </row>
    <row r="169" spans="2:2" x14ac:dyDescent="0.15">
      <c r="B169" s="36"/>
    </row>
    <row r="170" spans="2:2" x14ac:dyDescent="0.15">
      <c r="B170" s="36"/>
    </row>
    <row r="171" spans="2:2" x14ac:dyDescent="0.15">
      <c r="B171" s="36"/>
    </row>
    <row r="172" spans="2:2" x14ac:dyDescent="0.15">
      <c r="B172" s="36"/>
    </row>
    <row r="173" spans="2:2" x14ac:dyDescent="0.15">
      <c r="B173" s="36"/>
    </row>
    <row r="174" spans="2:2" x14ac:dyDescent="0.15">
      <c r="B174" s="36"/>
    </row>
    <row r="175" spans="2:2" x14ac:dyDescent="0.15">
      <c r="B175" s="36"/>
    </row>
    <row r="176" spans="2:2" x14ac:dyDescent="0.15">
      <c r="B176" s="36"/>
    </row>
    <row r="177" spans="2:2" x14ac:dyDescent="0.15">
      <c r="B177" s="36"/>
    </row>
    <row r="178" spans="2:2" x14ac:dyDescent="0.15">
      <c r="B178" s="36"/>
    </row>
    <row r="179" spans="2:2" x14ac:dyDescent="0.15">
      <c r="B179" s="36"/>
    </row>
    <row r="180" spans="2:2" x14ac:dyDescent="0.15">
      <c r="B180" s="36"/>
    </row>
    <row r="181" spans="2:2" x14ac:dyDescent="0.15">
      <c r="B181" s="36"/>
    </row>
    <row r="182" spans="2:2" x14ac:dyDescent="0.15">
      <c r="B182" s="36"/>
    </row>
    <row r="183" spans="2:2" x14ac:dyDescent="0.15">
      <c r="B183" s="36"/>
    </row>
    <row r="184" spans="2:2" x14ac:dyDescent="0.15">
      <c r="B184" s="36"/>
    </row>
    <row r="185" spans="2:2" x14ac:dyDescent="0.15">
      <c r="B185" s="36"/>
    </row>
    <row r="186" spans="2:2" x14ac:dyDescent="0.15">
      <c r="B186" s="36"/>
    </row>
    <row r="187" spans="2:2" x14ac:dyDescent="0.15">
      <c r="B187" s="36"/>
    </row>
    <row r="188" spans="2:2" x14ac:dyDescent="0.15">
      <c r="B188" s="36"/>
    </row>
    <row r="189" spans="2:2" x14ac:dyDescent="0.15">
      <c r="B189" s="36"/>
    </row>
    <row r="190" spans="2:2" x14ac:dyDescent="0.15">
      <c r="B190" s="36"/>
    </row>
  </sheetData>
  <sheetProtection sheet="1" objects="1" scenarios="1"/>
  <mergeCells count="10">
    <mergeCell ref="C8:C11"/>
    <mergeCell ref="D8:D11"/>
    <mergeCell ref="E8:E11"/>
    <mergeCell ref="F8:F11"/>
    <mergeCell ref="A1:F1"/>
    <mergeCell ref="A2:F2"/>
    <mergeCell ref="A3:F3"/>
    <mergeCell ref="A4:F4"/>
    <mergeCell ref="A5:F5"/>
    <mergeCell ref="A6:F6"/>
  </mergeCells>
  <printOptions horizontalCentered="1"/>
  <pageMargins left="0.25" right="0.25" top="0.48" bottom="0.37" header="0.3" footer="0.21"/>
  <pageSetup scale="88"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06AA8D1ED25394791BC6904629B5CE2" ma:contentTypeVersion="11" ma:contentTypeDescription="Create a new document." ma:contentTypeScope="" ma:versionID="7012e06f7062803195aff8ebd99498dd">
  <xsd:schema xmlns:xsd="http://www.w3.org/2001/XMLSchema" xmlns:xs="http://www.w3.org/2001/XMLSchema" xmlns:p="http://schemas.microsoft.com/office/2006/metadata/properties" xmlns:ns2="edc46807-f1a3-4714-8217-6427de0ddc7a" xmlns:ns3="7df11453-da40-4578-85f0-e7dfd74dba18" targetNamespace="http://schemas.microsoft.com/office/2006/metadata/properties" ma:root="true" ma:fieldsID="20507df401f0be320da5473137e47d7d" ns2:_="" ns3:_="">
    <xsd:import namespace="edc46807-f1a3-4714-8217-6427de0ddc7a"/>
    <xsd:import namespace="7df11453-da40-4578-85f0-e7dfd74dba1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c46807-f1a3-4714-8217-6427de0ddc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df11453-da40-4578-85f0-e7dfd74dba1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A59DE65-E4CF-4A88-A9BE-E47EA7D0A3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c46807-f1a3-4714-8217-6427de0ddc7a"/>
    <ds:schemaRef ds:uri="7df11453-da40-4578-85f0-e7dfd74dba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E4B03CB-0BDF-45FF-8E4E-BE0719CFAEFD}">
  <ds:schemaRefs>
    <ds:schemaRef ds:uri="http://schemas.microsoft.com/sharepoint/v3/contenttype/forms"/>
  </ds:schemaRefs>
</ds:datastoreItem>
</file>

<file path=customXml/itemProps3.xml><?xml version="1.0" encoding="utf-8"?>
<ds:datastoreItem xmlns:ds="http://schemas.openxmlformats.org/officeDocument/2006/customXml" ds:itemID="{70DD9971-98C1-49EE-8626-07576092ABF7}">
  <ds:schemaRefs>
    <ds:schemaRef ds:uri="http://schemas.openxmlformats.org/package/2006/metadata/core-properties"/>
    <ds:schemaRef ds:uri="http://schemas.microsoft.com/office/2006/documentManagement/types"/>
    <ds:schemaRef ds:uri="http://purl.org/dc/elements/1.1/"/>
    <ds:schemaRef ds:uri="http://www.w3.org/XML/1998/namespace"/>
    <ds:schemaRef ds:uri="http://schemas.microsoft.com/office/infopath/2007/PartnerControls"/>
    <ds:schemaRef ds:uri="edc46807-f1a3-4714-8217-6427de0ddc7a"/>
    <ds:schemaRef ds:uri="http://purl.org/dc/terms/"/>
    <ds:schemaRef ds:uri="7df11453-da40-4578-85f0-e7dfd74dba18"/>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16</vt:i4>
      </vt:variant>
      <vt:variant>
        <vt:lpstr>Named Ranges</vt:lpstr>
      </vt:variant>
      <vt:variant>
        <vt:i4>45</vt:i4>
      </vt:variant>
    </vt:vector>
  </HeadingPairs>
  <TitlesOfParts>
    <vt:vector size="61" baseType="lpstr">
      <vt:lpstr>Appendix C</vt:lpstr>
      <vt:lpstr>CSU</vt:lpstr>
      <vt:lpstr>EIU</vt:lpstr>
      <vt:lpstr>GSU</vt:lpstr>
      <vt:lpstr>ISU</vt:lpstr>
      <vt:lpstr>NEIU</vt:lpstr>
      <vt:lpstr>NIU</vt:lpstr>
      <vt:lpstr>SIUC</vt:lpstr>
      <vt:lpstr>SIUE</vt:lpstr>
      <vt:lpstr>SOM</vt:lpstr>
      <vt:lpstr>SIU System Office</vt:lpstr>
      <vt:lpstr>UIC</vt:lpstr>
      <vt:lpstr>UIS</vt:lpstr>
      <vt:lpstr>UIUC</vt:lpstr>
      <vt:lpstr>UI System Office</vt:lpstr>
      <vt:lpstr>WIU</vt:lpstr>
      <vt:lpstr>'Appendix C'!Print_Area</vt:lpstr>
      <vt:lpstr>CSU!Print_Area</vt:lpstr>
      <vt:lpstr>EIU!Print_Area</vt:lpstr>
      <vt:lpstr>GSU!Print_Area</vt:lpstr>
      <vt:lpstr>ISU!Print_Area</vt:lpstr>
      <vt:lpstr>NEIU!Print_Area</vt:lpstr>
      <vt:lpstr>NIU!Print_Area</vt:lpstr>
      <vt:lpstr>'SIU System Office'!Print_Area</vt:lpstr>
      <vt:lpstr>SIUC!Print_Area</vt:lpstr>
      <vt:lpstr>SIUE!Print_Area</vt:lpstr>
      <vt:lpstr>SOM!Print_Area</vt:lpstr>
      <vt:lpstr>'UI System Office'!Print_Area</vt:lpstr>
      <vt:lpstr>UIC!Print_Area</vt:lpstr>
      <vt:lpstr>UIS!Print_Area</vt:lpstr>
      <vt:lpstr>UIUC!Print_Area</vt:lpstr>
      <vt:lpstr>WIU!Print_Area</vt:lpstr>
      <vt:lpstr>CSU!Print_Titles</vt:lpstr>
      <vt:lpstr>EIU!Print_Titles</vt:lpstr>
      <vt:lpstr>ISU!Print_Titles</vt:lpstr>
      <vt:lpstr>NEIU!Print_Titles</vt:lpstr>
      <vt:lpstr>NIU!Print_Titles</vt:lpstr>
      <vt:lpstr>'SIU System Office'!Print_Titles</vt:lpstr>
      <vt:lpstr>SIUC!Print_Titles</vt:lpstr>
      <vt:lpstr>SIUE!Print_Titles</vt:lpstr>
      <vt:lpstr>SOM!Print_Titles</vt:lpstr>
      <vt:lpstr>'UI System Office'!Print_Titles</vt:lpstr>
      <vt:lpstr>UIC!Print_Titles</vt:lpstr>
      <vt:lpstr>UIS!Print_Titles</vt:lpstr>
      <vt:lpstr>UIUC!Print_Titles</vt:lpstr>
      <vt:lpstr>WIU!Print_Titles</vt:lpstr>
      <vt:lpstr>EIU!Table2</vt:lpstr>
      <vt:lpstr>GSU!Table2</vt:lpstr>
      <vt:lpstr>ISU!Table2</vt:lpstr>
      <vt:lpstr>NEIU!Table2</vt:lpstr>
      <vt:lpstr>NIU!Table2</vt:lpstr>
      <vt:lpstr>'SIU System Office'!Table2</vt:lpstr>
      <vt:lpstr>SIUC!Table2</vt:lpstr>
      <vt:lpstr>SIUE!Table2</vt:lpstr>
      <vt:lpstr>SOM!Table2</vt:lpstr>
      <vt:lpstr>'UI System Office'!Table2</vt:lpstr>
      <vt:lpstr>UIC!Table2</vt:lpstr>
      <vt:lpstr>UIS!Table2</vt:lpstr>
      <vt:lpstr>UIUC!Table2</vt:lpstr>
      <vt:lpstr>WIU!Table2</vt:lpstr>
      <vt:lpstr>Table2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Lazzara, Jerry</dc:creator>
  <cp:lastModifiedBy>Katherine Morton</cp:lastModifiedBy>
  <cp:lastPrinted>2021-12-03T04:11:09Z</cp:lastPrinted>
  <dcterms:created xsi:type="dcterms:W3CDTF">2020-05-31T23:52:26Z</dcterms:created>
  <dcterms:modified xsi:type="dcterms:W3CDTF">2023-02-02T19:18:57Z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0x010100906AA8D1ED25394791BC6904629B5CE2</vt:lpwstr>
  </property>
</Properties>
</file>